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8_{BE2938E0-505C-4601-8251-C40827D99EAF}" xr6:coauthVersionLast="46" xr6:coauthVersionMax="46" xr10:uidLastSave="{00000000-0000-0000-0000-000000000000}"/>
  <bookViews>
    <workbookView xWindow="-505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5" i="1" l="1"/>
  <c r="K28" i="1"/>
  <c r="K34" i="1"/>
  <c r="K79" i="1"/>
  <c r="K81" i="1" s="1"/>
  <c r="K60" i="1"/>
  <c r="K22" i="1"/>
  <c r="H66" i="1"/>
  <c r="H78" i="1"/>
  <c r="H9" i="1"/>
  <c r="H16" i="1" s="1"/>
  <c r="H83" i="1" s="1"/>
  <c r="E79" i="1"/>
  <c r="E81" i="1" s="1"/>
  <c r="E60" i="1"/>
  <c r="H60" i="1"/>
  <c r="H34" i="1"/>
  <c r="E34" i="1"/>
  <c r="H28" i="1"/>
  <c r="E28" i="1"/>
  <c r="E22" i="1"/>
  <c r="E16" i="1"/>
  <c r="E83" i="1" s="1"/>
  <c r="H45" i="1"/>
  <c r="E45" i="1"/>
  <c r="K16" i="1"/>
  <c r="K83" i="1" s="1"/>
  <c r="K84" i="1" l="1"/>
  <c r="E84" i="1"/>
  <c r="H79" i="1"/>
  <c r="H81" i="1" s="1"/>
  <c r="H84" i="1" s="1"/>
  <c r="E86" i="1"/>
  <c r="H86" i="1" l="1"/>
  <c r="K86" i="1" l="1"/>
</calcChain>
</file>

<file path=xl/sharedStrings.xml><?xml version="1.0" encoding="utf-8"?>
<sst xmlns="http://schemas.openxmlformats.org/spreadsheetml/2006/main" count="129" uniqueCount="84">
  <si>
    <t>MSBU County Funds</t>
  </si>
  <si>
    <t>Hat Drive Fire Dept</t>
  </si>
  <si>
    <t>Quilters Volunteers</t>
  </si>
  <si>
    <t>Interest Income</t>
  </si>
  <si>
    <t>Total:</t>
  </si>
  <si>
    <t>Equip: New &amp; Maint.</t>
  </si>
  <si>
    <t>Supplies &amp; Misc.</t>
  </si>
  <si>
    <t>Training &amp; Goodwill</t>
  </si>
  <si>
    <t xml:space="preserve">Civic Club </t>
  </si>
  <si>
    <t>Stair Chair (New and Maint.)</t>
  </si>
  <si>
    <t>Jet Ski (Service and Maint.)</t>
  </si>
  <si>
    <t>Fuel</t>
  </si>
  <si>
    <t>Communications (Antenna)</t>
  </si>
  <si>
    <t>Jaws of Life (Service)</t>
  </si>
  <si>
    <t>Fire Extinquishers and Safety</t>
  </si>
  <si>
    <t>Vehicles (Fuel)</t>
  </si>
  <si>
    <t>Truck # 2 Maintenance</t>
  </si>
  <si>
    <t>Truck # 5 Maintenance</t>
  </si>
  <si>
    <t xml:space="preserve">Truck # 8 Maintenance </t>
  </si>
  <si>
    <t xml:space="preserve">GENERAL EXPENSES </t>
  </si>
  <si>
    <t xml:space="preserve">Insurance </t>
  </si>
  <si>
    <t>License and Membership</t>
  </si>
  <si>
    <t xml:space="preserve">Tower Rental </t>
  </si>
  <si>
    <t xml:space="preserve">Hurriacane Expenses </t>
  </si>
  <si>
    <t xml:space="preserve">Chili Cookoff </t>
  </si>
  <si>
    <t>INCOME</t>
  </si>
  <si>
    <t>EXPENSES</t>
  </si>
  <si>
    <t xml:space="preserve">SGI &amp; 1ST RESPONDER UNITS BUDGET WORKSHEET </t>
  </si>
  <si>
    <t xml:space="preserve"> </t>
  </si>
  <si>
    <t>Bunker gear and racks</t>
  </si>
  <si>
    <t xml:space="preserve">Truck #7 Maintenance </t>
  </si>
  <si>
    <t>ATV  (Ranger)</t>
  </si>
  <si>
    <t>Truck # 4</t>
  </si>
  <si>
    <t>Contract Labor (Kevin)</t>
  </si>
  <si>
    <t>Contract Labor (Jill)</t>
  </si>
  <si>
    <t>Professional Fees</t>
  </si>
  <si>
    <t>Grants</t>
  </si>
  <si>
    <t>Building Use Donations</t>
  </si>
  <si>
    <t>Sale of T-Shirts</t>
  </si>
  <si>
    <t>Misc Contributions</t>
  </si>
  <si>
    <t>Maintenance Plantation</t>
  </si>
  <si>
    <t>Telephone West</t>
  </si>
  <si>
    <t>Utilities West</t>
  </si>
  <si>
    <t>Telephone East</t>
  </si>
  <si>
    <t>Utilities East</t>
  </si>
  <si>
    <t>First Responders</t>
  </si>
  <si>
    <t>Office Supplies and Expense</t>
  </si>
  <si>
    <t>Chili Cookoff</t>
  </si>
  <si>
    <t>Goodwill</t>
  </si>
  <si>
    <t>Hat Drive</t>
  </si>
  <si>
    <t>Christmas Bonus</t>
  </si>
  <si>
    <t>Call Reimbursement</t>
  </si>
  <si>
    <t>Tele-Pager&amp;Cell</t>
  </si>
  <si>
    <t>Travel &amp; Convention</t>
  </si>
  <si>
    <t>Uniform/T-Shirts</t>
  </si>
  <si>
    <t>Bank Fees</t>
  </si>
  <si>
    <t>Truck 1 Fuel</t>
  </si>
  <si>
    <t>Total INCOME:</t>
  </si>
  <si>
    <t>Total First Responders:</t>
  </si>
  <si>
    <t>Fire Department</t>
  </si>
  <si>
    <t>Supplies  &amp; MISC</t>
  </si>
  <si>
    <t>New Jaws</t>
  </si>
  <si>
    <t>Total General:</t>
  </si>
  <si>
    <t>TOTAL INCOME</t>
  </si>
  <si>
    <t>TOTAL EXPENSE</t>
  </si>
  <si>
    <t>NET INCOME</t>
  </si>
  <si>
    <t>Truck 1 EXP</t>
  </si>
  <si>
    <t>SS and Withholding</t>
  </si>
  <si>
    <t>SPL Donation</t>
  </si>
  <si>
    <t>In Kind Contributions</t>
  </si>
  <si>
    <t>PAYROLL</t>
  </si>
  <si>
    <t>Maintenance Pine Ave</t>
  </si>
  <si>
    <t>Inoculations</t>
  </si>
  <si>
    <t>Truck 6</t>
  </si>
  <si>
    <t>…...</t>
  </si>
  <si>
    <t>Computer/Internet</t>
  </si>
  <si>
    <t xml:space="preserve">Plantation </t>
  </si>
  <si>
    <t>Pine Ave</t>
  </si>
  <si>
    <t>Building Expense Other</t>
  </si>
  <si>
    <t>Interest Expense</t>
  </si>
  <si>
    <t>Total Expenses:</t>
  </si>
  <si>
    <t>2020 Budget</t>
  </si>
  <si>
    <t xml:space="preserve">2020 Actual </t>
  </si>
  <si>
    <t>2021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</si>
</sst>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164" fontId="3" fillId="0" borderId="0" xfId="0" applyNumberFormat="1" applyFont="1" applyAlignment="1" applyProtection="1">
      <protection locked="0"/>
    </xf>
    <xf numFmtId="0" fontId="3" fillId="0" borderId="0" xfId="0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/>
    <xf numFmtId="164" fontId="4" fillId="0" borderId="1" xfId="0" applyNumberFormat="1" applyFont="1" applyBorder="1" applyAlignment="1"/>
    <xf numFmtId="164" fontId="3" fillId="0" borderId="0" xfId="0" applyNumberFormat="1" applyFont="1" applyProtection="1">
      <protection locked="0"/>
    </xf>
    <xf numFmtId="164" fontId="3" fillId="0" borderId="0" xfId="0" applyNumberFormat="1" applyFont="1"/>
    <xf numFmtId="164" fontId="4" fillId="0" borderId="1" xfId="0" applyNumberFormat="1" applyFont="1" applyBorder="1"/>
    <xf numFmtId="0" fontId="3" fillId="0" borderId="0" xfId="0" applyFont="1" applyBorder="1"/>
    <xf numFmtId="0" fontId="4" fillId="0" borderId="0" xfId="0" applyFont="1" applyBorder="1" applyAlignment="1">
      <alignment horizontal="right"/>
    </xf>
    <xf numFmtId="164" fontId="4" fillId="0" borderId="0" xfId="0" applyNumberFormat="1" applyFont="1" applyBorder="1"/>
    <xf numFmtId="0" fontId="6" fillId="0" borderId="0" xfId="0" applyFont="1"/>
    <xf numFmtId="0" fontId="0" fillId="0" borderId="0" xfId="0" applyFont="1"/>
    <xf numFmtId="164" fontId="0" fillId="0" borderId="0" xfId="0" applyNumberFormat="1" applyFont="1" applyProtection="1"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4" fontId="7" fillId="0" borderId="1" xfId="0" applyNumberFormat="1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/>
    <xf numFmtId="164" fontId="4" fillId="0" borderId="0" xfId="0" applyNumberFormat="1" applyFont="1" applyBorder="1" applyAlignment="1"/>
    <xf numFmtId="164" fontId="3" fillId="0" borderId="1" xfId="0" applyNumberFormat="1" applyFont="1" applyBorder="1"/>
    <xf numFmtId="164" fontId="3" fillId="0" borderId="1" xfId="0" applyNumberFormat="1" applyFont="1" applyBorder="1" applyAlignment="1"/>
    <xf numFmtId="0" fontId="0" fillId="0" borderId="0" xfId="0" applyFont="1" applyAlignment="1"/>
    <xf numFmtId="164" fontId="3" fillId="0" borderId="0" xfId="0" applyNumberFormat="1" applyFont="1" applyFill="1"/>
    <xf numFmtId="164" fontId="3" fillId="0" borderId="0" xfId="0" applyNumberFormat="1" applyFont="1" applyFill="1" applyProtection="1">
      <protection locked="0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ont="1" applyFill="1" applyAlignment="1">
      <alignment horizontal="left"/>
    </xf>
    <xf numFmtId="164" fontId="4" fillId="0" borderId="1" xfId="0" applyNumberFormat="1" applyFont="1" applyFill="1" applyBorder="1"/>
    <xf numFmtId="0" fontId="0" fillId="0" borderId="0" xfId="0" applyFont="1" applyFill="1"/>
    <xf numFmtId="0" fontId="9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1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5" fillId="0" borderId="0" xfId="0" applyFont="1" applyAlignment="1">
      <alignment horizontal="center"/>
    </xf>
    <xf numFmtId="164" fontId="0" fillId="0" borderId="0" xfId="0" applyNumberFormat="1" applyFont="1" applyFill="1" applyBorder="1" applyAlignment="1"/>
    <xf numFmtId="0" fontId="3" fillId="0" borderId="0" xfId="0" applyFont="1" applyFill="1" applyBorder="1" applyAlignment="1"/>
    <xf numFmtId="164" fontId="4" fillId="0" borderId="0" xfId="0" applyNumberFormat="1" applyFont="1" applyFill="1" applyBorder="1" applyAlignment="1"/>
    <xf numFmtId="0" fontId="3" fillId="0" borderId="0" xfId="0" applyFont="1" applyFill="1"/>
    <xf numFmtId="164" fontId="0" fillId="0" borderId="0" xfId="0" applyNumberFormat="1" applyFont="1" applyFill="1"/>
    <xf numFmtId="164" fontId="0" fillId="0" borderId="0" xfId="0" applyNumberFormat="1" applyFont="1" applyFill="1" applyProtection="1">
      <protection locked="0"/>
    </xf>
    <xf numFmtId="164" fontId="7" fillId="0" borderId="1" xfId="0" applyNumberFormat="1" applyFont="1" applyFill="1" applyBorder="1"/>
    <xf numFmtId="0" fontId="3" fillId="0" borderId="1" xfId="0" applyFont="1" applyFill="1" applyBorder="1"/>
    <xf numFmtId="164" fontId="3" fillId="0" borderId="1" xfId="0" applyNumberFormat="1" applyFont="1" applyFill="1" applyBorder="1"/>
    <xf numFmtId="164" fontId="4" fillId="0" borderId="0" xfId="0" applyNumberFormat="1" applyFont="1" applyFill="1" applyBorder="1"/>
    <xf numFmtId="0" fontId="3" fillId="0" borderId="0" xfId="0" applyFont="1" applyFill="1" applyBorder="1"/>
    <xf numFmtId="164" fontId="8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06"/>
  <sheetViews>
    <sheetView tabSelected="1" topLeftCell="A7" workbookViewId="0">
      <selection activeCell="N26" sqref="N26"/>
    </sheetView>
  </sheetViews>
  <sheetFormatPr defaultColWidth="9.140625" defaultRowHeight="15" x14ac:dyDescent="0.25"/>
  <cols>
    <col min="1" max="1" width="14.5703125" style="2" customWidth="1"/>
    <col min="2" max="2" width="9.140625" style="2"/>
    <col min="3" max="3" width="10.42578125" style="2" customWidth="1"/>
    <col min="4" max="4" width="7.85546875" style="2" customWidth="1"/>
    <col min="5" max="6" width="11" style="2" customWidth="1"/>
    <col min="7" max="7" width="9.5703125" style="2" customWidth="1"/>
    <col min="8" max="8" width="11.140625" style="2" customWidth="1"/>
    <col min="9" max="9" width="3.85546875" style="2" customWidth="1"/>
    <col min="10" max="10" width="9.5703125" style="2" bestFit="1" customWidth="1"/>
    <col min="11" max="11" width="11" style="2" customWidth="1"/>
    <col min="12" max="12" width="9.140625" style="2"/>
    <col min="13" max="13" width="10.28515625" style="2" bestFit="1" customWidth="1"/>
    <col min="14" max="14" width="12.140625" style="2" customWidth="1"/>
    <col min="15" max="16384" width="9.140625" style="2"/>
  </cols>
  <sheetData>
    <row r="1" spans="1:17" ht="21" customHeight="1" x14ac:dyDescent="0.3">
      <c r="A1" s="39" t="s">
        <v>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1"/>
      <c r="N1" s="1"/>
      <c r="O1" s="1"/>
      <c r="P1" s="1"/>
      <c r="Q1" s="1"/>
    </row>
    <row r="2" spans="1:17" ht="21" customHeight="1" x14ac:dyDescent="0.3">
      <c r="A2" s="32"/>
      <c r="B2" s="32"/>
      <c r="C2" s="32"/>
      <c r="D2" s="32"/>
      <c r="E2" s="38" t="s">
        <v>81</v>
      </c>
      <c r="F2" s="32"/>
      <c r="G2" s="32"/>
      <c r="H2" s="38" t="s">
        <v>82</v>
      </c>
      <c r="I2" s="38"/>
      <c r="J2" s="38"/>
      <c r="K2" s="38" t="s">
        <v>83</v>
      </c>
      <c r="L2" s="32"/>
      <c r="M2" s="1"/>
      <c r="N2" s="1"/>
      <c r="O2" s="1"/>
      <c r="P2" s="1"/>
      <c r="Q2" s="1"/>
    </row>
    <row r="3" spans="1:17" ht="15.75" x14ac:dyDescent="0.25">
      <c r="A3" s="2" t="s">
        <v>25</v>
      </c>
      <c r="L3" s="4"/>
      <c r="M3" s="1"/>
      <c r="N3" s="1"/>
      <c r="O3" s="1"/>
      <c r="P3" s="1"/>
      <c r="Q3" s="1"/>
    </row>
    <row r="4" spans="1:17" ht="15.75" x14ac:dyDescent="0.25">
      <c r="B4" s="2" t="s">
        <v>69</v>
      </c>
      <c r="H4" s="11">
        <v>500</v>
      </c>
      <c r="I4" s="11"/>
      <c r="L4" s="4"/>
      <c r="M4" s="1"/>
      <c r="N4" s="1"/>
      <c r="O4" s="1"/>
      <c r="P4" s="1"/>
      <c r="Q4" s="1"/>
    </row>
    <row r="5" spans="1:17" ht="15.75" x14ac:dyDescent="0.25">
      <c r="B5" s="34" t="s">
        <v>36</v>
      </c>
      <c r="C5" s="34"/>
      <c r="D5" s="34"/>
      <c r="E5" s="3">
        <v>25000</v>
      </c>
      <c r="F5" s="3"/>
      <c r="G5" s="4"/>
      <c r="H5" s="3">
        <v>24180.400000000001</v>
      </c>
      <c r="I5" s="3"/>
      <c r="J5" s="4"/>
      <c r="K5" s="5">
        <v>5500</v>
      </c>
      <c r="L5" s="29" t="s">
        <v>28</v>
      </c>
      <c r="M5" s="1"/>
      <c r="N5" s="1"/>
      <c r="O5" s="1"/>
      <c r="P5" s="1"/>
      <c r="Q5" s="1"/>
    </row>
    <row r="6" spans="1:17" ht="15.75" x14ac:dyDescent="0.25">
      <c r="B6" s="41" t="s">
        <v>8</v>
      </c>
      <c r="C6" s="41"/>
      <c r="D6" s="41"/>
      <c r="E6" s="3">
        <v>3600</v>
      </c>
      <c r="F6" s="3"/>
      <c r="G6" s="4"/>
      <c r="H6" s="3">
        <v>3000</v>
      </c>
      <c r="I6" s="3"/>
      <c r="J6" s="4"/>
      <c r="K6" s="5">
        <v>3000</v>
      </c>
      <c r="L6" s="29" t="s">
        <v>28</v>
      </c>
      <c r="M6" s="1"/>
      <c r="N6" s="1"/>
      <c r="O6" s="1"/>
      <c r="P6" s="1"/>
      <c r="Q6" s="1"/>
    </row>
    <row r="7" spans="1:17" ht="15.75" x14ac:dyDescent="0.25">
      <c r="B7" s="34" t="s">
        <v>37</v>
      </c>
      <c r="C7" s="34"/>
      <c r="D7" s="34"/>
      <c r="E7" s="3">
        <v>1025</v>
      </c>
      <c r="F7" s="3"/>
      <c r="G7" s="4"/>
      <c r="H7" s="3">
        <v>2795</v>
      </c>
      <c r="I7" s="3"/>
      <c r="J7" s="4"/>
      <c r="K7" s="3">
        <v>1200</v>
      </c>
      <c r="L7" s="4"/>
      <c r="M7" s="1"/>
      <c r="N7" s="1"/>
      <c r="O7" s="1"/>
      <c r="P7" s="1"/>
      <c r="Q7" s="1"/>
    </row>
    <row r="8" spans="1:17" ht="15.75" x14ac:dyDescent="0.25">
      <c r="B8" s="34" t="s">
        <v>24</v>
      </c>
      <c r="C8" s="34"/>
      <c r="D8" s="34"/>
      <c r="E8" s="3">
        <v>80000</v>
      </c>
      <c r="F8" s="3"/>
      <c r="G8" s="4"/>
      <c r="H8" s="3">
        <v>70000</v>
      </c>
      <c r="I8" s="3"/>
      <c r="J8" s="4"/>
      <c r="K8" s="5">
        <v>40000</v>
      </c>
      <c r="L8" s="4"/>
      <c r="M8" s="1"/>
      <c r="N8" s="1"/>
      <c r="O8" s="1"/>
      <c r="P8" s="1"/>
      <c r="Q8" s="1"/>
    </row>
    <row r="9" spans="1:17" ht="15.75" x14ac:dyDescent="0.25">
      <c r="B9" s="34" t="s">
        <v>38</v>
      </c>
      <c r="C9" s="34"/>
      <c r="D9" s="34"/>
      <c r="E9" s="3">
        <v>2920</v>
      </c>
      <c r="F9" s="3"/>
      <c r="G9" s="4"/>
      <c r="H9" s="3">
        <f>3544-1453.91</f>
        <v>2090.09</v>
      </c>
      <c r="I9" s="3"/>
      <c r="J9" s="4"/>
      <c r="K9" s="5">
        <v>2100</v>
      </c>
      <c r="L9" s="4"/>
      <c r="M9" s="1"/>
      <c r="N9" s="1"/>
      <c r="O9" s="1"/>
      <c r="P9" s="1"/>
      <c r="Q9" s="1"/>
    </row>
    <row r="10" spans="1:17" ht="15.75" x14ac:dyDescent="0.25">
      <c r="B10" s="41" t="s">
        <v>1</v>
      </c>
      <c r="C10" s="41"/>
      <c r="D10" s="41"/>
      <c r="E10" s="3">
        <v>41776</v>
      </c>
      <c r="F10" s="3"/>
      <c r="G10" s="4"/>
      <c r="H10" s="3">
        <v>67045.679999999993</v>
      </c>
      <c r="I10" s="3"/>
      <c r="J10" s="4"/>
      <c r="K10" s="5">
        <v>46316</v>
      </c>
      <c r="L10" s="4"/>
      <c r="M10" s="1"/>
      <c r="N10" s="1"/>
      <c r="O10" s="1"/>
      <c r="P10" s="1"/>
      <c r="Q10" s="1"/>
    </row>
    <row r="11" spans="1:17" ht="15.75" x14ac:dyDescent="0.25">
      <c r="B11" s="41" t="s">
        <v>3</v>
      </c>
      <c r="C11" s="41"/>
      <c r="D11" s="41"/>
      <c r="E11" s="3">
        <v>270.72000000000003</v>
      </c>
      <c r="F11" s="3"/>
      <c r="G11" s="4"/>
      <c r="H11" s="3">
        <v>664.38</v>
      </c>
      <c r="I11" s="3"/>
      <c r="J11" s="4"/>
      <c r="K11" s="5">
        <v>500</v>
      </c>
      <c r="L11" s="4"/>
      <c r="M11" s="1"/>
      <c r="N11" s="1"/>
      <c r="O11" s="1"/>
      <c r="P11" s="1"/>
      <c r="Q11" s="1"/>
    </row>
    <row r="12" spans="1:17" ht="15.75" x14ac:dyDescent="0.25">
      <c r="B12" s="35" t="s">
        <v>39</v>
      </c>
      <c r="C12" s="34"/>
      <c r="D12" s="34"/>
      <c r="E12" s="3">
        <v>0</v>
      </c>
      <c r="F12" s="3"/>
      <c r="G12" s="4"/>
      <c r="H12" s="3">
        <v>5300</v>
      </c>
      <c r="I12" s="3"/>
      <c r="J12" s="4"/>
      <c r="K12" s="5">
        <v>0</v>
      </c>
      <c r="L12" s="4"/>
      <c r="M12" s="1"/>
      <c r="N12" s="1"/>
      <c r="O12" s="1"/>
      <c r="P12" s="1"/>
      <c r="Q12" s="1"/>
    </row>
    <row r="13" spans="1:17" ht="15.75" x14ac:dyDescent="0.25">
      <c r="B13" s="41" t="s">
        <v>0</v>
      </c>
      <c r="C13" s="41"/>
      <c r="D13" s="41"/>
      <c r="E13" s="3">
        <v>189120.54</v>
      </c>
      <c r="F13" s="3"/>
      <c r="G13" s="4"/>
      <c r="H13" s="3">
        <v>188823.2</v>
      </c>
      <c r="I13" s="3"/>
      <c r="J13" s="4"/>
      <c r="K13" s="3">
        <v>188823.2</v>
      </c>
      <c r="L13" s="4"/>
      <c r="M13" s="1"/>
      <c r="N13" s="1"/>
      <c r="O13" s="1"/>
      <c r="P13" s="1"/>
      <c r="Q13" s="1"/>
    </row>
    <row r="14" spans="1:17" ht="15.75" x14ac:dyDescent="0.25">
      <c r="B14" s="41" t="s">
        <v>2</v>
      </c>
      <c r="C14" s="41"/>
      <c r="D14" s="41"/>
      <c r="E14" s="3">
        <v>2300</v>
      </c>
      <c r="F14" s="3"/>
      <c r="G14" s="4"/>
      <c r="H14" s="3">
        <v>2700</v>
      </c>
      <c r="I14" s="3"/>
      <c r="J14" s="4"/>
      <c r="K14" s="5">
        <v>2300</v>
      </c>
      <c r="L14" s="4"/>
      <c r="M14" s="1"/>
      <c r="N14" s="1"/>
      <c r="O14" s="1"/>
      <c r="P14" s="1"/>
      <c r="Q14" s="1"/>
    </row>
    <row r="15" spans="1:17" ht="15.75" x14ac:dyDescent="0.25">
      <c r="B15" s="34" t="s">
        <v>68</v>
      </c>
      <c r="C15" s="34"/>
      <c r="D15" s="34"/>
      <c r="E15" s="3">
        <v>0</v>
      </c>
      <c r="F15" s="3"/>
      <c r="G15" s="4"/>
      <c r="H15" s="3">
        <v>2395</v>
      </c>
      <c r="I15" s="3"/>
      <c r="J15" s="4"/>
      <c r="K15" s="5"/>
      <c r="L15" s="4"/>
      <c r="M15" s="1"/>
      <c r="N15" s="1"/>
      <c r="O15" s="1"/>
      <c r="P15" s="1"/>
      <c r="Q15" s="1"/>
    </row>
    <row r="16" spans="1:17" ht="16.5" thickBot="1" x14ac:dyDescent="0.3">
      <c r="A16" s="7"/>
      <c r="B16" s="42" t="s">
        <v>57</v>
      </c>
      <c r="C16" s="42"/>
      <c r="D16" s="8"/>
      <c r="E16" s="9">
        <f>SUM(E5:E15)</f>
        <v>346012.26</v>
      </c>
      <c r="F16" s="9"/>
      <c r="G16" s="8"/>
      <c r="H16" s="9">
        <f>SUM(H4:H15)</f>
        <v>369493.75</v>
      </c>
      <c r="I16" s="9"/>
      <c r="J16" s="28"/>
      <c r="K16" s="9">
        <f>SUM(K5:K14)</f>
        <v>289739.2</v>
      </c>
      <c r="L16" s="8"/>
      <c r="M16" s="1"/>
      <c r="N16" s="1" t="s">
        <v>28</v>
      </c>
      <c r="O16" s="1" t="s">
        <v>28</v>
      </c>
      <c r="P16" s="1"/>
      <c r="Q16" s="1"/>
    </row>
    <row r="17" spans="1:17" ht="16.5" thickTop="1" x14ac:dyDescent="0.25">
      <c r="A17" s="33" t="s">
        <v>26</v>
      </c>
      <c r="B17" s="14"/>
      <c r="C17" s="14"/>
      <c r="D17" s="25"/>
      <c r="E17" s="26"/>
      <c r="F17" s="26"/>
      <c r="G17" s="25"/>
      <c r="H17" s="26"/>
      <c r="I17" s="26"/>
      <c r="J17" s="25"/>
      <c r="K17" s="26"/>
      <c r="L17" s="25"/>
      <c r="M17" s="1"/>
      <c r="N17" s="1"/>
      <c r="O17" s="1"/>
      <c r="P17" s="1"/>
      <c r="Q17" s="1"/>
    </row>
    <row r="18" spans="1:17" ht="15.75" x14ac:dyDescent="0.25">
      <c r="A18" s="24" t="s">
        <v>70</v>
      </c>
      <c r="B18" s="14"/>
      <c r="C18" s="14"/>
      <c r="D18" s="25"/>
      <c r="E18" s="26"/>
      <c r="F18" s="26"/>
      <c r="G18" s="25"/>
      <c r="H18" s="26"/>
      <c r="I18" s="26"/>
      <c r="J18" s="25"/>
      <c r="K18" s="26"/>
      <c r="L18" s="25"/>
      <c r="M18" s="1"/>
      <c r="N18" s="1"/>
      <c r="O18" s="1"/>
      <c r="P18" s="1"/>
      <c r="Q18" s="1"/>
    </row>
    <row r="19" spans="1:17" ht="15.75" x14ac:dyDescent="0.25">
      <c r="B19" s="40" t="s">
        <v>33</v>
      </c>
      <c r="C19" s="40"/>
      <c r="D19" s="40"/>
      <c r="E19" s="18">
        <v>20735.759999999998</v>
      </c>
      <c r="F19" s="18"/>
      <c r="H19" s="18" t="s">
        <v>28</v>
      </c>
      <c r="I19" s="18"/>
      <c r="K19" s="18">
        <v>20735.759999999998</v>
      </c>
      <c r="N19" s="1"/>
    </row>
    <row r="20" spans="1:17" ht="15.75" x14ac:dyDescent="0.25">
      <c r="B20" s="6" t="s">
        <v>34</v>
      </c>
      <c r="C20" s="6"/>
      <c r="D20" s="6"/>
      <c r="E20" s="10">
        <v>16920</v>
      </c>
      <c r="F20" s="10"/>
      <c r="H20" s="10" t="s">
        <v>28</v>
      </c>
      <c r="I20" s="10"/>
      <c r="K20" s="10">
        <v>16920</v>
      </c>
      <c r="N20" s="1"/>
    </row>
    <row r="21" spans="1:17" ht="15.75" x14ac:dyDescent="0.25">
      <c r="B21" s="2" t="s">
        <v>67</v>
      </c>
      <c r="E21" s="18">
        <v>10440</v>
      </c>
      <c r="F21" s="18"/>
      <c r="K21" s="18">
        <v>10440</v>
      </c>
      <c r="N21" s="1"/>
    </row>
    <row r="22" spans="1:17" ht="15.75" x14ac:dyDescent="0.25">
      <c r="A22" s="13"/>
      <c r="B22" s="14"/>
      <c r="C22" s="14"/>
      <c r="D22" s="25"/>
      <c r="E22" s="26">
        <f>SUM(E19:E21)</f>
        <v>48095.759999999995</v>
      </c>
      <c r="F22" s="26"/>
      <c r="G22" s="25"/>
      <c r="H22" s="26">
        <v>44952.23</v>
      </c>
      <c r="I22" s="26"/>
      <c r="J22" s="25"/>
      <c r="K22" s="26">
        <f>SUM(K19:K21)</f>
        <v>48095.759999999995</v>
      </c>
      <c r="L22" s="25"/>
      <c r="M22" s="1"/>
      <c r="N22" s="1"/>
      <c r="O22" s="1"/>
      <c r="P22" s="1"/>
      <c r="Q22" s="1"/>
    </row>
    <row r="23" spans="1:17" ht="15.75" x14ac:dyDescent="0.25">
      <c r="A23" s="13" t="s">
        <v>76</v>
      </c>
      <c r="B23" s="14"/>
      <c r="C23" s="14"/>
      <c r="D23" s="25"/>
      <c r="E23" s="26"/>
      <c r="F23" s="26"/>
      <c r="G23" s="25"/>
      <c r="H23" s="26"/>
      <c r="I23" s="26"/>
      <c r="J23" s="25"/>
      <c r="K23" s="26"/>
      <c r="L23" s="25"/>
      <c r="M23" s="1"/>
      <c r="N23" s="1"/>
      <c r="O23" s="1"/>
      <c r="P23" s="1"/>
      <c r="Q23" s="1"/>
    </row>
    <row r="24" spans="1:17" ht="15.75" x14ac:dyDescent="0.25">
      <c r="A24" s="13"/>
      <c r="B24" s="24" t="s">
        <v>46</v>
      </c>
      <c r="C24" s="14"/>
      <c r="D24" s="25"/>
      <c r="E24" s="26"/>
      <c r="F24" s="26"/>
      <c r="G24" s="25"/>
      <c r="H24" s="45">
        <v>469.26</v>
      </c>
      <c r="I24" s="45"/>
      <c r="J24" s="46"/>
      <c r="K24" s="47"/>
      <c r="L24" s="25" t="s">
        <v>28</v>
      </c>
      <c r="M24" s="1" t="s">
        <v>28</v>
      </c>
      <c r="N24" s="1"/>
      <c r="O24" s="1"/>
      <c r="P24" s="1"/>
      <c r="Q24" s="1"/>
    </row>
    <row r="25" spans="1:17" ht="15.75" x14ac:dyDescent="0.25">
      <c r="A25" s="13"/>
      <c r="B25" s="6" t="s">
        <v>40</v>
      </c>
      <c r="C25" s="6"/>
      <c r="D25" s="6"/>
      <c r="E25" s="10">
        <v>100</v>
      </c>
      <c r="F25" s="10"/>
      <c r="H25" s="31">
        <v>989.68</v>
      </c>
      <c r="I25" s="31"/>
      <c r="J25" s="48"/>
      <c r="K25" s="30">
        <v>100</v>
      </c>
      <c r="L25" s="29" t="s">
        <v>28</v>
      </c>
      <c r="M25" s="1"/>
      <c r="N25" s="1"/>
      <c r="O25" s="1"/>
      <c r="P25" s="1"/>
      <c r="Q25" s="1"/>
    </row>
    <row r="26" spans="1:17" ht="15.75" x14ac:dyDescent="0.25">
      <c r="A26" s="13"/>
      <c r="B26" s="40" t="s">
        <v>41</v>
      </c>
      <c r="C26" s="40"/>
      <c r="D26" s="40"/>
      <c r="E26" s="10">
        <v>1253.4000000000001</v>
      </c>
      <c r="F26" s="10"/>
      <c r="H26" s="31">
        <v>1190.03</v>
      </c>
      <c r="I26" s="31"/>
      <c r="J26" s="48"/>
      <c r="K26" s="30">
        <v>1500</v>
      </c>
      <c r="L26" s="25"/>
      <c r="M26" s="1"/>
      <c r="N26" s="1"/>
      <c r="O26" s="1"/>
      <c r="P26" s="1"/>
      <c r="Q26" s="1"/>
    </row>
    <row r="27" spans="1:17" ht="15.75" x14ac:dyDescent="0.25">
      <c r="A27" s="13"/>
      <c r="B27" s="40" t="s">
        <v>42</v>
      </c>
      <c r="C27" s="40"/>
      <c r="D27" s="40"/>
      <c r="E27" s="10">
        <v>3819.12</v>
      </c>
      <c r="F27" s="10"/>
      <c r="H27" s="31">
        <v>3032.78</v>
      </c>
      <c r="I27" s="31"/>
      <c r="J27" s="48"/>
      <c r="K27" s="30">
        <v>3580</v>
      </c>
      <c r="L27" s="25"/>
      <c r="M27" s="1"/>
      <c r="N27" s="1"/>
      <c r="O27" s="1"/>
      <c r="P27" s="1"/>
      <c r="Q27" s="1"/>
    </row>
    <row r="28" spans="1:17" ht="15.75" x14ac:dyDescent="0.25">
      <c r="A28" s="13"/>
      <c r="B28" s="24"/>
      <c r="C28" s="24"/>
      <c r="D28" s="24"/>
      <c r="E28" s="26">
        <f>SUM(E23:E27)</f>
        <v>5172.5200000000004</v>
      </c>
      <c r="F28" s="26"/>
      <c r="G28" s="25"/>
      <c r="H28" s="47">
        <f>SUM(H23:H27)</f>
        <v>5681.75</v>
      </c>
      <c r="I28" s="47"/>
      <c r="J28" s="46"/>
      <c r="K28" s="47">
        <f>SUM(K24:K27)</f>
        <v>5180</v>
      </c>
      <c r="L28" s="25"/>
      <c r="M28" s="1"/>
      <c r="N28" s="1"/>
      <c r="O28" s="1"/>
      <c r="P28" s="1"/>
      <c r="Q28" s="1"/>
    </row>
    <row r="29" spans="1:17" ht="15.75" x14ac:dyDescent="0.25">
      <c r="A29" s="13" t="s">
        <v>77</v>
      </c>
      <c r="B29" s="24" t="s">
        <v>28</v>
      </c>
      <c r="C29" s="24"/>
      <c r="D29" s="24"/>
      <c r="E29" s="10" t="s">
        <v>28</v>
      </c>
      <c r="F29" s="10"/>
      <c r="H29" s="31" t="s">
        <v>28</v>
      </c>
      <c r="I29" s="31"/>
      <c r="J29" s="48"/>
      <c r="K29" s="30" t="s">
        <v>28</v>
      </c>
      <c r="L29" s="25"/>
      <c r="M29" s="1"/>
      <c r="N29" s="1"/>
      <c r="O29" s="1"/>
      <c r="P29" s="1"/>
      <c r="Q29" s="1"/>
    </row>
    <row r="30" spans="1:17" ht="15.75" x14ac:dyDescent="0.25">
      <c r="A30" s="13"/>
      <c r="B30" s="24" t="s">
        <v>71</v>
      </c>
      <c r="C30" s="24"/>
      <c r="D30" s="24"/>
      <c r="E30" s="10">
        <v>30000</v>
      </c>
      <c r="F30" s="10"/>
      <c r="G30" s="2" t="s">
        <v>28</v>
      </c>
      <c r="H30" s="31">
        <v>13196.79</v>
      </c>
      <c r="I30" s="31"/>
      <c r="J30" s="30" t="s">
        <v>28</v>
      </c>
      <c r="K30" s="30">
        <v>10400</v>
      </c>
      <c r="L30" s="25"/>
      <c r="M30" s="1"/>
      <c r="N30" s="1"/>
      <c r="O30" s="1"/>
      <c r="P30" s="1"/>
      <c r="Q30" s="1"/>
    </row>
    <row r="31" spans="1:17" ht="15.75" x14ac:dyDescent="0.25">
      <c r="A31" s="13"/>
      <c r="B31" s="40" t="s">
        <v>43</v>
      </c>
      <c r="C31" s="40"/>
      <c r="D31" s="40"/>
      <c r="E31" s="10">
        <v>1253.4000000000001</v>
      </c>
      <c r="F31" s="10"/>
      <c r="H31" s="31">
        <v>1190.04</v>
      </c>
      <c r="I31" s="31"/>
      <c r="J31" s="48"/>
      <c r="K31" s="30">
        <v>1250</v>
      </c>
      <c r="L31" s="25"/>
      <c r="M31" s="1"/>
      <c r="N31" s="1"/>
      <c r="O31" s="1"/>
      <c r="P31" s="1"/>
      <c r="Q31" s="1"/>
    </row>
    <row r="32" spans="1:17" ht="15.75" x14ac:dyDescent="0.25">
      <c r="A32" s="13"/>
      <c r="B32" s="40" t="s">
        <v>44</v>
      </c>
      <c r="C32" s="40"/>
      <c r="D32" s="40"/>
      <c r="E32" s="10">
        <v>4443</v>
      </c>
      <c r="F32" s="10"/>
      <c r="H32" s="31">
        <v>2738.85</v>
      </c>
      <c r="I32" s="31"/>
      <c r="J32" s="48"/>
      <c r="K32" s="30">
        <v>3500</v>
      </c>
      <c r="L32" s="25"/>
      <c r="M32" s="1"/>
      <c r="N32" s="1"/>
      <c r="O32" s="1"/>
      <c r="P32" s="1"/>
      <c r="Q32" s="1"/>
    </row>
    <row r="33" spans="1:17" ht="15.75" x14ac:dyDescent="0.25">
      <c r="A33" s="13"/>
      <c r="B33" s="24" t="s">
        <v>78</v>
      </c>
      <c r="C33" s="24"/>
      <c r="D33" s="24"/>
      <c r="E33" s="10"/>
      <c r="F33" s="10"/>
      <c r="H33" s="31">
        <v>173.36</v>
      </c>
      <c r="I33" s="31"/>
      <c r="J33" s="48"/>
      <c r="K33" s="30"/>
      <c r="L33" s="25"/>
      <c r="M33" s="1"/>
      <c r="N33" s="1"/>
      <c r="O33" s="1"/>
      <c r="P33" s="1"/>
      <c r="Q33" s="1"/>
    </row>
    <row r="34" spans="1:17" ht="15.75" x14ac:dyDescent="0.25">
      <c r="A34" s="13"/>
      <c r="B34" s="24" t="s">
        <v>28</v>
      </c>
      <c r="C34" s="24"/>
      <c r="D34" s="24"/>
      <c r="E34" s="26">
        <f>SUM(E30:E32)</f>
        <v>35696.400000000001</v>
      </c>
      <c r="F34" s="26"/>
      <c r="H34" s="47">
        <f>SUM(H30:H33)</f>
        <v>17299.04</v>
      </c>
      <c r="I34" s="47"/>
      <c r="J34" s="48"/>
      <c r="K34" s="47">
        <f>SUM(K30:K32)</f>
        <v>15150</v>
      </c>
      <c r="L34" s="25"/>
      <c r="M34" s="1"/>
      <c r="N34" s="1"/>
      <c r="O34" s="1"/>
      <c r="P34" s="1"/>
      <c r="Q34" s="1"/>
    </row>
    <row r="35" spans="1:17" ht="15.75" x14ac:dyDescent="0.25">
      <c r="A35" s="13" t="s">
        <v>45</v>
      </c>
      <c r="B35" s="24" t="s">
        <v>28</v>
      </c>
      <c r="C35" s="24"/>
      <c r="D35" s="24"/>
      <c r="E35" s="10" t="s">
        <v>28</v>
      </c>
      <c r="F35" s="10"/>
      <c r="H35" s="31" t="s">
        <v>28</v>
      </c>
      <c r="I35" s="31"/>
      <c r="J35" s="48"/>
      <c r="K35" s="30" t="s">
        <v>28</v>
      </c>
      <c r="L35" s="25"/>
      <c r="M35" s="1"/>
      <c r="N35" s="1"/>
      <c r="O35" s="1"/>
      <c r="P35" s="1"/>
      <c r="Q35" s="1"/>
    </row>
    <row r="36" spans="1:17" ht="15.75" x14ac:dyDescent="0.25">
      <c r="A36" s="13"/>
      <c r="B36" s="19" t="s">
        <v>31</v>
      </c>
      <c r="C36" s="6"/>
      <c r="D36" s="6"/>
      <c r="E36" s="10">
        <v>2000</v>
      </c>
      <c r="F36" s="10"/>
      <c r="H36" s="31">
        <v>0</v>
      </c>
      <c r="I36" s="31"/>
      <c r="J36" s="48"/>
      <c r="K36" s="30">
        <v>1000</v>
      </c>
      <c r="L36" s="25"/>
      <c r="M36" s="1"/>
      <c r="N36" s="1"/>
      <c r="O36" s="1"/>
      <c r="P36" s="1"/>
      <c r="Q36" s="1"/>
    </row>
    <row r="37" spans="1:17" ht="15.75" x14ac:dyDescent="0.25">
      <c r="B37" s="40" t="s">
        <v>5</v>
      </c>
      <c r="C37" s="40"/>
      <c r="D37" s="40"/>
      <c r="E37" s="10">
        <v>1000</v>
      </c>
      <c r="F37" s="10"/>
      <c r="H37" s="31">
        <v>1602.12</v>
      </c>
      <c r="I37" s="31"/>
      <c r="J37" s="48"/>
      <c r="K37" s="30">
        <v>2000</v>
      </c>
      <c r="M37" s="1"/>
      <c r="N37" s="1"/>
      <c r="O37" s="1"/>
      <c r="P37" s="1"/>
      <c r="Q37" s="1"/>
    </row>
    <row r="38" spans="1:17" ht="15.75" x14ac:dyDescent="0.25">
      <c r="B38" s="6" t="s">
        <v>11</v>
      </c>
      <c r="C38" s="6"/>
      <c r="D38" s="6"/>
      <c r="E38" s="10">
        <v>2093.04</v>
      </c>
      <c r="F38" s="10"/>
      <c r="H38" s="31">
        <v>2003.06</v>
      </c>
      <c r="I38" s="31"/>
      <c r="J38" s="48"/>
      <c r="K38" s="30">
        <v>3000</v>
      </c>
      <c r="M38" s="1"/>
      <c r="N38" s="1"/>
      <c r="O38" s="1"/>
      <c r="P38" s="1"/>
      <c r="Q38" s="1"/>
    </row>
    <row r="39" spans="1:17" ht="15.75" x14ac:dyDescent="0.25">
      <c r="B39" s="6" t="s">
        <v>10</v>
      </c>
      <c r="C39" s="6"/>
      <c r="D39" s="6"/>
      <c r="E39" s="10">
        <v>25000</v>
      </c>
      <c r="F39" s="10"/>
      <c r="H39" s="31">
        <v>0</v>
      </c>
      <c r="I39" s="31"/>
      <c r="J39" s="48"/>
      <c r="K39" s="49" t="s">
        <v>28</v>
      </c>
      <c r="M39" s="1" t="s">
        <v>28</v>
      </c>
      <c r="N39" s="1"/>
      <c r="O39" s="1"/>
      <c r="P39" s="1"/>
      <c r="Q39" s="1"/>
    </row>
    <row r="40" spans="1:17" ht="15.75" x14ac:dyDescent="0.25">
      <c r="B40" s="24" t="s">
        <v>72</v>
      </c>
      <c r="C40" s="24"/>
      <c r="D40" s="24"/>
      <c r="E40" s="10">
        <v>0</v>
      </c>
      <c r="F40" s="10"/>
      <c r="H40" s="31">
        <v>69</v>
      </c>
      <c r="I40" s="31"/>
      <c r="J40" s="48"/>
      <c r="K40" s="30">
        <v>70</v>
      </c>
      <c r="M40" s="1"/>
      <c r="N40" s="1"/>
      <c r="O40" s="1"/>
      <c r="P40" s="1"/>
      <c r="Q40" s="1"/>
    </row>
    <row r="41" spans="1:17" ht="15.75" x14ac:dyDescent="0.25">
      <c r="B41" s="6" t="s">
        <v>9</v>
      </c>
      <c r="C41" s="6"/>
      <c r="D41" s="6"/>
      <c r="E41" s="10">
        <v>385</v>
      </c>
      <c r="F41" s="10"/>
      <c r="H41" s="31">
        <v>0</v>
      </c>
      <c r="I41" s="31"/>
      <c r="J41" s="48" t="s">
        <v>28</v>
      </c>
      <c r="K41" s="30">
        <v>0</v>
      </c>
      <c r="M41" s="1"/>
      <c r="N41" s="1"/>
      <c r="O41" s="1"/>
      <c r="P41" s="1"/>
      <c r="Q41" s="1"/>
    </row>
    <row r="42" spans="1:17" ht="15.75" x14ac:dyDescent="0.25">
      <c r="B42" s="40" t="s">
        <v>6</v>
      </c>
      <c r="C42" s="40"/>
      <c r="D42" s="40"/>
      <c r="E42" s="10">
        <v>1700</v>
      </c>
      <c r="F42" s="10"/>
      <c r="H42" s="31">
        <v>3413.1</v>
      </c>
      <c r="I42" s="31"/>
      <c r="J42" s="48"/>
      <c r="K42" s="30">
        <v>2000</v>
      </c>
      <c r="M42" s="1"/>
      <c r="N42" s="1"/>
      <c r="O42" s="1"/>
      <c r="P42" s="1"/>
      <c r="Q42" s="1"/>
    </row>
    <row r="43" spans="1:17" ht="15.75" x14ac:dyDescent="0.25">
      <c r="B43" s="40" t="s">
        <v>7</v>
      </c>
      <c r="C43" s="40"/>
      <c r="D43" s="40"/>
      <c r="E43" s="10">
        <v>500</v>
      </c>
      <c r="F43" s="10"/>
      <c r="H43" s="31">
        <v>4080</v>
      </c>
      <c r="I43" s="31"/>
      <c r="J43" s="48"/>
      <c r="K43" s="30">
        <v>4500</v>
      </c>
      <c r="M43" s="1"/>
      <c r="N43" s="1"/>
      <c r="O43" s="1"/>
      <c r="P43" s="1"/>
      <c r="Q43" s="1"/>
    </row>
    <row r="44" spans="1:17" x14ac:dyDescent="0.25">
      <c r="B44" s="21" t="s">
        <v>73</v>
      </c>
      <c r="E44" s="18">
        <v>1000</v>
      </c>
      <c r="F44" s="18"/>
      <c r="H44" s="50">
        <v>174.99</v>
      </c>
      <c r="I44" s="50"/>
      <c r="J44" s="48"/>
      <c r="K44" s="49">
        <v>2500</v>
      </c>
      <c r="L44" s="2" t="s">
        <v>28</v>
      </c>
    </row>
    <row r="45" spans="1:17" ht="16.5" thickBot="1" x14ac:dyDescent="0.3">
      <c r="A45" s="7"/>
      <c r="B45" s="42" t="s">
        <v>58</v>
      </c>
      <c r="C45" s="42"/>
      <c r="D45" s="8"/>
      <c r="E45" s="22">
        <f>SUM(E36:E44)</f>
        <v>33678.04</v>
      </c>
      <c r="F45" s="22"/>
      <c r="G45" s="7"/>
      <c r="H45" s="51">
        <f>SUM(H36:H44)</f>
        <v>11342.269999999999</v>
      </c>
      <c r="I45" s="51"/>
      <c r="J45" s="52"/>
      <c r="K45" s="51">
        <f>SUM(K36:K44)</f>
        <v>15070</v>
      </c>
      <c r="L45" s="7"/>
      <c r="M45" s="1"/>
      <c r="N45" s="1"/>
      <c r="O45" s="1"/>
      <c r="P45" s="1"/>
      <c r="Q45" s="1"/>
    </row>
    <row r="46" spans="1:17" ht="16.5" thickTop="1" x14ac:dyDescent="0.25">
      <c r="A46" s="2" t="s">
        <v>59</v>
      </c>
      <c r="B46" s="44" t="s">
        <v>28</v>
      </c>
      <c r="C46" s="44"/>
      <c r="D46" s="44"/>
      <c r="H46" s="48"/>
      <c r="I46" s="48"/>
      <c r="J46" s="48"/>
      <c r="K46" s="48"/>
      <c r="M46" s="1"/>
      <c r="N46" s="1"/>
      <c r="O46" s="1"/>
      <c r="P46" s="1"/>
      <c r="Q46" s="1"/>
    </row>
    <row r="47" spans="1:17" ht="15.75" x14ac:dyDescent="0.25">
      <c r="B47" s="6" t="s">
        <v>29</v>
      </c>
      <c r="C47" s="6"/>
      <c r="D47" s="6"/>
      <c r="E47" s="10">
        <v>6000</v>
      </c>
      <c r="F47" s="10"/>
      <c r="G47" s="2" t="s">
        <v>28</v>
      </c>
      <c r="H47" s="31">
        <v>3897.08</v>
      </c>
      <c r="I47" s="31"/>
      <c r="J47" s="48"/>
      <c r="K47" s="30">
        <v>4000</v>
      </c>
      <c r="M47" s="1"/>
      <c r="N47" s="1"/>
      <c r="O47" s="1"/>
      <c r="P47" s="1"/>
      <c r="Q47" s="1"/>
    </row>
    <row r="48" spans="1:17" ht="15.75" x14ac:dyDescent="0.25">
      <c r="B48" s="21" t="s">
        <v>12</v>
      </c>
      <c r="C48" s="6"/>
      <c r="D48" s="6"/>
      <c r="E48" s="10">
        <v>1250</v>
      </c>
      <c r="F48" s="10"/>
      <c r="G48" s="2" t="s">
        <v>28</v>
      </c>
      <c r="H48" s="31">
        <v>6830.83</v>
      </c>
      <c r="I48" s="31"/>
      <c r="J48" s="48"/>
      <c r="K48" s="30">
        <v>4000</v>
      </c>
      <c r="M48" s="1"/>
      <c r="N48" s="1"/>
      <c r="O48" s="1"/>
      <c r="P48" s="1"/>
      <c r="Q48" s="1"/>
    </row>
    <row r="49" spans="1:17" ht="15.75" x14ac:dyDescent="0.25">
      <c r="A49" s="2" t="s">
        <v>74</v>
      </c>
      <c r="B49" s="21" t="s">
        <v>5</v>
      </c>
      <c r="C49" s="20"/>
      <c r="D49" s="20"/>
      <c r="E49" s="10">
        <v>6048.31</v>
      </c>
      <c r="F49" s="10"/>
      <c r="G49" s="2" t="s">
        <v>28</v>
      </c>
      <c r="H49" s="31">
        <v>4728.05</v>
      </c>
      <c r="I49" s="31"/>
      <c r="J49" s="48"/>
      <c r="K49" s="30">
        <v>8000</v>
      </c>
      <c r="M49" s="1"/>
      <c r="N49" s="1"/>
      <c r="O49" s="1"/>
      <c r="P49" s="1"/>
      <c r="Q49" s="1"/>
    </row>
    <row r="50" spans="1:17" ht="15.75" x14ac:dyDescent="0.25">
      <c r="B50" s="6" t="s">
        <v>60</v>
      </c>
      <c r="C50" s="6"/>
      <c r="D50" s="6"/>
      <c r="E50" s="10">
        <v>2700</v>
      </c>
      <c r="F50" s="10"/>
      <c r="H50" s="31">
        <v>160.96</v>
      </c>
      <c r="I50" s="31"/>
      <c r="J50" s="48"/>
      <c r="K50" s="30">
        <v>800</v>
      </c>
      <c r="M50" s="1"/>
      <c r="N50" s="1"/>
      <c r="O50" s="1"/>
      <c r="P50" s="1"/>
      <c r="Q50" s="1"/>
    </row>
    <row r="51" spans="1:17" ht="15.75" x14ac:dyDescent="0.25">
      <c r="B51" s="6" t="s">
        <v>13</v>
      </c>
      <c r="C51" s="6"/>
      <c r="D51" s="6"/>
      <c r="E51" s="10">
        <v>20900</v>
      </c>
      <c r="F51" s="10"/>
      <c r="G51" s="2" t="s">
        <v>61</v>
      </c>
      <c r="H51" s="31">
        <v>0</v>
      </c>
      <c r="I51" s="31"/>
      <c r="J51" s="48"/>
      <c r="K51" s="30">
        <v>2000</v>
      </c>
      <c r="M51" s="1"/>
      <c r="N51" s="1"/>
      <c r="O51" s="1"/>
      <c r="P51" s="1"/>
      <c r="Q51" s="1"/>
    </row>
    <row r="52" spans="1:17" ht="15.75" x14ac:dyDescent="0.25">
      <c r="B52" s="40" t="s">
        <v>14</v>
      </c>
      <c r="C52" s="40"/>
      <c r="D52" s="40"/>
      <c r="E52" s="10">
        <v>686</v>
      </c>
      <c r="F52" s="10"/>
      <c r="G52" s="2" t="s">
        <v>28</v>
      </c>
      <c r="H52" s="31">
        <v>547</v>
      </c>
      <c r="I52" s="31"/>
      <c r="J52" s="48"/>
      <c r="K52" s="30">
        <v>1200</v>
      </c>
      <c r="L52" s="2" t="s">
        <v>28</v>
      </c>
      <c r="M52" s="1"/>
      <c r="N52" s="1"/>
      <c r="O52" s="1"/>
      <c r="P52" s="1"/>
      <c r="Q52" s="1"/>
    </row>
    <row r="53" spans="1:17" ht="15.75" x14ac:dyDescent="0.25">
      <c r="A53" s="2" t="s">
        <v>28</v>
      </c>
      <c r="B53" s="40" t="s">
        <v>15</v>
      </c>
      <c r="C53" s="40"/>
      <c r="D53" s="40"/>
      <c r="E53" s="10">
        <v>1200</v>
      </c>
      <c r="F53" s="10"/>
      <c r="G53" s="2" t="s">
        <v>28</v>
      </c>
      <c r="H53" s="31">
        <v>919.11</v>
      </c>
      <c r="I53" s="31"/>
      <c r="J53" s="48"/>
      <c r="K53" s="30">
        <v>1500</v>
      </c>
      <c r="M53" s="1"/>
      <c r="N53" s="1"/>
      <c r="O53" s="1"/>
      <c r="P53" s="1"/>
      <c r="Q53" s="1"/>
    </row>
    <row r="54" spans="1:17" ht="15.75" x14ac:dyDescent="0.25">
      <c r="B54" s="40" t="s">
        <v>16</v>
      </c>
      <c r="C54" s="40"/>
      <c r="D54" s="40"/>
      <c r="E54" s="10">
        <v>6000</v>
      </c>
      <c r="F54" s="10"/>
      <c r="G54" s="2" t="s">
        <v>28</v>
      </c>
      <c r="H54" s="31">
        <v>6610.17</v>
      </c>
      <c r="I54" s="31"/>
      <c r="J54" s="48"/>
      <c r="K54" s="31">
        <v>6000</v>
      </c>
      <c r="M54" s="1"/>
      <c r="N54" s="1"/>
      <c r="O54" s="1"/>
      <c r="P54" s="1"/>
      <c r="Q54" s="1"/>
    </row>
    <row r="55" spans="1:17" ht="15.75" x14ac:dyDescent="0.25">
      <c r="B55" s="6" t="s">
        <v>17</v>
      </c>
      <c r="C55" s="6"/>
      <c r="D55" s="6"/>
      <c r="E55" s="11">
        <v>5000</v>
      </c>
      <c r="F55" s="11"/>
      <c r="G55" s="2" t="s">
        <v>28</v>
      </c>
      <c r="H55" s="30">
        <v>0</v>
      </c>
      <c r="I55" s="30"/>
      <c r="J55" s="48"/>
      <c r="K55" s="30">
        <v>5000</v>
      </c>
      <c r="M55" s="1"/>
      <c r="N55" s="1"/>
      <c r="O55" s="1"/>
      <c r="P55" s="1"/>
      <c r="Q55" s="1"/>
    </row>
    <row r="56" spans="1:17" ht="15.75" x14ac:dyDescent="0.25">
      <c r="B56" s="6" t="s">
        <v>30</v>
      </c>
      <c r="C56" s="6"/>
      <c r="D56" s="6"/>
      <c r="E56" s="10">
        <v>20000</v>
      </c>
      <c r="F56" s="10"/>
      <c r="H56" s="31">
        <v>17190.2</v>
      </c>
      <c r="I56" s="31"/>
      <c r="J56" s="48"/>
      <c r="K56" s="30">
        <v>20000</v>
      </c>
      <c r="M56" s="1"/>
      <c r="N56" s="1"/>
      <c r="O56" s="1"/>
      <c r="P56" s="1"/>
      <c r="Q56" s="1"/>
    </row>
    <row r="57" spans="1:17" ht="15.75" x14ac:dyDescent="0.25">
      <c r="B57" s="6" t="s">
        <v>18</v>
      </c>
      <c r="C57" s="6"/>
      <c r="D57" s="6"/>
      <c r="E57" s="10">
        <v>5000</v>
      </c>
      <c r="F57" s="10"/>
      <c r="H57" s="30">
        <v>5805.9</v>
      </c>
      <c r="I57" s="30"/>
      <c r="J57" s="48"/>
      <c r="K57" s="30">
        <v>5000</v>
      </c>
      <c r="M57" s="1"/>
      <c r="N57" s="1"/>
      <c r="O57" s="1"/>
      <c r="P57" s="1"/>
      <c r="Q57" s="1"/>
    </row>
    <row r="58" spans="1:17" ht="15.75" x14ac:dyDescent="0.25">
      <c r="B58" s="6" t="s">
        <v>32</v>
      </c>
      <c r="C58" s="6"/>
      <c r="D58" s="6"/>
      <c r="E58" s="10">
        <v>0</v>
      </c>
      <c r="F58" s="10"/>
      <c r="H58" s="31">
        <v>10222.91</v>
      </c>
      <c r="I58" s="31"/>
      <c r="J58" s="48"/>
      <c r="K58" s="31">
        <v>44718.97</v>
      </c>
      <c r="M58" s="1"/>
      <c r="N58" s="1"/>
      <c r="O58" s="1"/>
      <c r="P58" s="1"/>
      <c r="Q58" s="1"/>
    </row>
    <row r="59" spans="1:17" ht="15.75" x14ac:dyDescent="0.25">
      <c r="B59" s="24" t="s">
        <v>79</v>
      </c>
      <c r="C59" s="24"/>
      <c r="D59" s="24"/>
      <c r="E59" s="10"/>
      <c r="F59" s="10"/>
      <c r="H59" s="49">
        <v>9024.5300000000007</v>
      </c>
      <c r="I59" s="49"/>
      <c r="J59" s="48"/>
      <c r="K59" s="31"/>
      <c r="M59" s="1"/>
      <c r="N59" s="1"/>
      <c r="O59" s="1"/>
      <c r="P59" s="1"/>
      <c r="Q59" s="1"/>
    </row>
    <row r="60" spans="1:17" ht="16.5" thickBot="1" x14ac:dyDescent="0.3">
      <c r="A60" s="7"/>
      <c r="B60" s="42" t="s">
        <v>4</v>
      </c>
      <c r="C60" s="42"/>
      <c r="D60" s="7"/>
      <c r="E60" s="12">
        <f>SUM(E47:E59)</f>
        <v>74784.31</v>
      </c>
      <c r="F60" s="12"/>
      <c r="G60" s="27" t="s">
        <v>28</v>
      </c>
      <c r="H60" s="36">
        <f>SUM(H47:H59)</f>
        <v>65936.739999999991</v>
      </c>
      <c r="I60" s="36"/>
      <c r="J60" s="52"/>
      <c r="K60" s="36">
        <f>SUM(K47:K58)</f>
        <v>102218.97</v>
      </c>
      <c r="L60" s="7"/>
      <c r="M60" s="1"/>
      <c r="N60" s="1"/>
      <c r="O60" s="1"/>
      <c r="P60" s="1"/>
      <c r="Q60" s="1"/>
    </row>
    <row r="61" spans="1:17" ht="15.75" thickTop="1" x14ac:dyDescent="0.25">
      <c r="B61" s="44" t="s">
        <v>19</v>
      </c>
      <c r="C61" s="44"/>
      <c r="D61" s="44"/>
      <c r="H61" s="48"/>
      <c r="I61" s="48"/>
      <c r="J61" s="48"/>
      <c r="K61" s="48"/>
    </row>
    <row r="62" spans="1:17" x14ac:dyDescent="0.25">
      <c r="B62" s="24" t="s">
        <v>66</v>
      </c>
      <c r="C62" s="24"/>
      <c r="D62" s="24"/>
      <c r="E62" s="10">
        <v>600</v>
      </c>
      <c r="F62" s="10"/>
      <c r="H62" s="31">
        <v>335.43</v>
      </c>
      <c r="I62" s="31"/>
      <c r="J62" s="48"/>
      <c r="K62" s="31">
        <v>600</v>
      </c>
    </row>
    <row r="63" spans="1:17" x14ac:dyDescent="0.25">
      <c r="B63" s="24" t="s">
        <v>56</v>
      </c>
      <c r="C63" s="24"/>
      <c r="D63" s="24"/>
      <c r="E63" s="10">
        <v>1220</v>
      </c>
      <c r="F63" s="10"/>
      <c r="H63" s="31">
        <v>50.3</v>
      </c>
      <c r="I63" s="31"/>
      <c r="J63" s="48"/>
      <c r="K63" s="31">
        <v>400</v>
      </c>
    </row>
    <row r="64" spans="1:17" x14ac:dyDescent="0.25">
      <c r="B64" s="24" t="s">
        <v>75</v>
      </c>
      <c r="C64" s="24"/>
      <c r="D64" s="24"/>
      <c r="E64" s="10"/>
      <c r="F64" s="10"/>
      <c r="H64" s="30">
        <v>335.87</v>
      </c>
      <c r="I64" s="30"/>
      <c r="J64" s="48"/>
      <c r="K64" s="31">
        <v>350</v>
      </c>
    </row>
    <row r="65" spans="1:17" x14ac:dyDescent="0.25">
      <c r="B65" s="23" t="s">
        <v>35</v>
      </c>
      <c r="C65" s="23"/>
      <c r="D65" s="23"/>
      <c r="E65" s="10">
        <v>3000</v>
      </c>
      <c r="F65" s="10"/>
      <c r="H65" s="31">
        <v>4448.2</v>
      </c>
      <c r="I65" s="31"/>
      <c r="J65" s="48"/>
      <c r="K65" s="31">
        <v>3000</v>
      </c>
    </row>
    <row r="66" spans="1:17" x14ac:dyDescent="0.25">
      <c r="B66" s="2" t="s">
        <v>46</v>
      </c>
      <c r="D66" s="17" t="s">
        <v>28</v>
      </c>
      <c r="E66" s="2">
        <v>2765.89</v>
      </c>
      <c r="H66" s="30">
        <f>469.26+657.13</f>
        <v>1126.3899999999999</v>
      </c>
      <c r="I66" s="30"/>
      <c r="J66" s="48"/>
      <c r="K66" s="50">
        <v>2000</v>
      </c>
    </row>
    <row r="67" spans="1:17" x14ac:dyDescent="0.25">
      <c r="A67" s="2" t="s">
        <v>28</v>
      </c>
      <c r="B67" s="2" t="s">
        <v>47</v>
      </c>
      <c r="E67" s="11">
        <v>7900</v>
      </c>
      <c r="F67" s="11"/>
      <c r="H67" s="30">
        <v>1863.29</v>
      </c>
      <c r="I67" s="30"/>
      <c r="J67" s="37" t="s">
        <v>28</v>
      </c>
      <c r="K67" s="50">
        <v>6000</v>
      </c>
    </row>
    <row r="68" spans="1:17" x14ac:dyDescent="0.25">
      <c r="B68" s="24" t="s">
        <v>48</v>
      </c>
      <c r="C68" s="24"/>
      <c r="D68" s="24"/>
      <c r="E68" s="10">
        <v>2500</v>
      </c>
      <c r="F68" s="10"/>
      <c r="H68" s="31">
        <v>338.81</v>
      </c>
      <c r="I68" s="31"/>
      <c r="J68" s="48"/>
      <c r="K68" s="31">
        <v>500</v>
      </c>
    </row>
    <row r="69" spans="1:17" x14ac:dyDescent="0.25">
      <c r="B69" s="24" t="s">
        <v>49</v>
      </c>
      <c r="C69" s="24"/>
      <c r="D69" s="24"/>
      <c r="E69" s="10">
        <v>4000</v>
      </c>
      <c r="F69" s="10"/>
      <c r="H69" s="31">
        <v>14444</v>
      </c>
      <c r="I69" s="31"/>
      <c r="J69" s="37" t="s">
        <v>28</v>
      </c>
      <c r="K69" s="31">
        <v>7000</v>
      </c>
    </row>
    <row r="70" spans="1:17" x14ac:dyDescent="0.25">
      <c r="B70" s="6" t="s">
        <v>23</v>
      </c>
      <c r="C70" s="6"/>
      <c r="D70" s="6"/>
      <c r="E70" s="10">
        <v>2500</v>
      </c>
      <c r="F70" s="10"/>
      <c r="H70" s="31">
        <v>0</v>
      </c>
      <c r="I70" s="31"/>
      <c r="J70" s="48"/>
      <c r="K70" s="31">
        <v>1500</v>
      </c>
    </row>
    <row r="71" spans="1:17" x14ac:dyDescent="0.25">
      <c r="B71" s="40" t="s">
        <v>20</v>
      </c>
      <c r="C71" s="40"/>
      <c r="D71" s="40"/>
      <c r="E71" s="10">
        <v>24000</v>
      </c>
      <c r="F71" s="10"/>
      <c r="H71" s="31">
        <v>28623.75</v>
      </c>
      <c r="I71" s="31"/>
      <c r="J71" s="48"/>
      <c r="K71" s="30">
        <v>27000</v>
      </c>
      <c r="Q71" s="17" t="s">
        <v>28</v>
      </c>
    </row>
    <row r="72" spans="1:17" x14ac:dyDescent="0.25">
      <c r="B72" s="6" t="s">
        <v>21</v>
      </c>
      <c r="C72" s="6"/>
      <c r="D72" s="6"/>
      <c r="E72" s="10">
        <v>270</v>
      </c>
      <c r="F72" s="10"/>
      <c r="H72" s="30">
        <v>186.25</v>
      </c>
      <c r="I72" s="30"/>
      <c r="J72" s="48"/>
      <c r="K72" s="30">
        <v>270</v>
      </c>
    </row>
    <row r="73" spans="1:17" x14ac:dyDescent="0.25">
      <c r="B73" s="6" t="s">
        <v>50</v>
      </c>
      <c r="C73" s="6"/>
      <c r="D73" s="6"/>
      <c r="E73" s="10">
        <v>3000</v>
      </c>
      <c r="F73" s="10"/>
      <c r="H73" s="31">
        <v>0</v>
      </c>
      <c r="I73" s="31"/>
      <c r="J73" s="48"/>
      <c r="K73" s="31">
        <v>3000</v>
      </c>
    </row>
    <row r="74" spans="1:17" x14ac:dyDescent="0.25">
      <c r="B74" s="24" t="s">
        <v>51</v>
      </c>
      <c r="C74" s="24"/>
      <c r="D74" s="24"/>
      <c r="E74" s="10">
        <v>11000</v>
      </c>
      <c r="F74" s="10"/>
      <c r="H74" s="31">
        <v>0</v>
      </c>
      <c r="I74" s="31"/>
      <c r="J74" s="48"/>
      <c r="K74" s="31">
        <v>11000</v>
      </c>
      <c r="Q74" s="17"/>
    </row>
    <row r="75" spans="1:17" x14ac:dyDescent="0.25">
      <c r="B75" s="6" t="s">
        <v>52</v>
      </c>
      <c r="C75" s="6"/>
      <c r="D75" s="6"/>
      <c r="E75" s="10">
        <v>9000</v>
      </c>
      <c r="F75" s="10"/>
      <c r="H75" s="31">
        <v>124.74</v>
      </c>
      <c r="I75" s="31"/>
      <c r="J75" s="48"/>
      <c r="K75" s="30">
        <v>7500</v>
      </c>
    </row>
    <row r="76" spans="1:17" x14ac:dyDescent="0.25">
      <c r="B76" s="6" t="s">
        <v>22</v>
      </c>
      <c r="C76" s="6"/>
      <c r="D76" s="6"/>
      <c r="E76" s="10">
        <v>6096</v>
      </c>
      <c r="F76" s="10"/>
      <c r="H76" s="31">
        <v>3096</v>
      </c>
      <c r="I76" s="31"/>
      <c r="J76" s="48"/>
      <c r="K76" s="31">
        <v>1000</v>
      </c>
    </row>
    <row r="77" spans="1:17" x14ac:dyDescent="0.25">
      <c r="B77" s="24" t="s">
        <v>53</v>
      </c>
      <c r="C77" s="24"/>
      <c r="D77" s="24"/>
      <c r="E77" s="10">
        <v>1416.67</v>
      </c>
      <c r="F77" s="10"/>
      <c r="H77" s="31">
        <v>613.5</v>
      </c>
      <c r="I77" s="31"/>
      <c r="J77" s="48"/>
      <c r="K77" s="31">
        <v>1000</v>
      </c>
    </row>
    <row r="78" spans="1:17" x14ac:dyDescent="0.25">
      <c r="B78" s="24" t="s">
        <v>54</v>
      </c>
      <c r="C78" s="24"/>
      <c r="D78" s="24"/>
      <c r="E78" s="10">
        <v>2500</v>
      </c>
      <c r="F78" s="10"/>
      <c r="H78" s="31">
        <f>562.48+1024.89</f>
        <v>1587.3700000000001</v>
      </c>
      <c r="I78" s="31"/>
      <c r="J78" s="48"/>
      <c r="K78" s="31">
        <v>2500</v>
      </c>
    </row>
    <row r="79" spans="1:17" ht="15.75" thickBot="1" x14ac:dyDescent="0.3">
      <c r="B79" s="42" t="s">
        <v>62</v>
      </c>
      <c r="C79" s="42"/>
      <c r="D79" s="7"/>
      <c r="E79" s="27">
        <f>SUM(E62:E78)</f>
        <v>81768.56</v>
      </c>
      <c r="F79" s="27"/>
      <c r="G79" s="7"/>
      <c r="H79" s="53">
        <f>SUM(H62:H78)</f>
        <v>57173.9</v>
      </c>
      <c r="I79" s="53"/>
      <c r="J79" s="52"/>
      <c r="K79" s="53">
        <f>SUM(K62:K78)</f>
        <v>74620</v>
      </c>
      <c r="L79" s="7"/>
    </row>
    <row r="80" spans="1:17" ht="15.75" thickTop="1" x14ac:dyDescent="0.25">
      <c r="B80" s="34" t="s">
        <v>55</v>
      </c>
      <c r="C80" s="24"/>
      <c r="D80" s="24"/>
      <c r="E80" s="11">
        <v>60</v>
      </c>
      <c r="F80" s="11"/>
      <c r="H80" s="30">
        <v>70</v>
      </c>
      <c r="I80" s="30"/>
      <c r="J80" s="48"/>
      <c r="K80" s="30">
        <v>70</v>
      </c>
    </row>
    <row r="81" spans="1:12" ht="15.75" thickBot="1" x14ac:dyDescent="0.3">
      <c r="B81" s="42" t="s">
        <v>80</v>
      </c>
      <c r="C81" s="42"/>
      <c r="D81" s="7"/>
      <c r="E81" s="27">
        <f>E79+E80</f>
        <v>81828.56</v>
      </c>
      <c r="F81" s="27"/>
      <c r="G81" s="27" t="s">
        <v>28</v>
      </c>
      <c r="H81" s="53">
        <f>H79+H80</f>
        <v>57243.9</v>
      </c>
      <c r="I81" s="53"/>
      <c r="J81" s="53" t="s">
        <v>28</v>
      </c>
      <c r="K81" s="53">
        <f>K79+K80</f>
        <v>74690</v>
      </c>
      <c r="L81" s="7"/>
    </row>
    <row r="82" spans="1:12" ht="15.75" thickTop="1" x14ac:dyDescent="0.25">
      <c r="A82" s="13"/>
      <c r="B82" s="14"/>
      <c r="C82" s="14"/>
      <c r="D82" s="13"/>
      <c r="E82" s="15"/>
      <c r="F82" s="15"/>
      <c r="G82" s="13"/>
      <c r="H82" s="54"/>
      <c r="I82" s="54"/>
      <c r="J82" s="55"/>
      <c r="K82" s="54"/>
    </row>
    <row r="83" spans="1:12" x14ac:dyDescent="0.25">
      <c r="B83" s="43" t="s">
        <v>63</v>
      </c>
      <c r="C83" s="43"/>
      <c r="E83" s="11">
        <f>E16</f>
        <v>346012.26</v>
      </c>
      <c r="F83" s="11"/>
      <c r="H83" s="30">
        <f>H16</f>
        <v>369493.75</v>
      </c>
      <c r="I83" s="30"/>
      <c r="J83" s="48"/>
      <c r="K83" s="30">
        <f>K16</f>
        <v>289739.2</v>
      </c>
    </row>
    <row r="84" spans="1:12" ht="15.75" thickBot="1" x14ac:dyDescent="0.3">
      <c r="B84" s="42" t="s">
        <v>64</v>
      </c>
      <c r="C84" s="42"/>
      <c r="D84" s="7" t="s">
        <v>28</v>
      </c>
      <c r="E84" s="27">
        <f>E45+E60+E81+E28+E34+E22</f>
        <v>279255.58999999997</v>
      </c>
      <c r="F84" s="27"/>
      <c r="G84" s="27" t="s">
        <v>28</v>
      </c>
      <c r="H84" s="53">
        <f>H45+H60+H81+SUM(H34)+H22+H28</f>
        <v>202455.93000000002</v>
      </c>
      <c r="I84" s="53"/>
      <c r="J84" s="52"/>
      <c r="K84" s="53">
        <f>K45+K60+K81+SUM(K34)+K22+K28</f>
        <v>260404.72999999998</v>
      </c>
      <c r="L84" s="7"/>
    </row>
    <row r="85" spans="1:12" ht="15.75" thickTop="1" x14ac:dyDescent="0.25">
      <c r="H85" s="48"/>
      <c r="I85" s="48"/>
      <c r="J85" s="48"/>
      <c r="K85" s="48"/>
    </row>
    <row r="86" spans="1:12" x14ac:dyDescent="0.25">
      <c r="B86" s="43" t="s">
        <v>65</v>
      </c>
      <c r="C86" s="43"/>
      <c r="E86" s="11">
        <f>E83-E84</f>
        <v>66756.670000000042</v>
      </c>
      <c r="F86" s="11"/>
      <c r="H86" s="30">
        <f>H83-H84</f>
        <v>167037.81999999998</v>
      </c>
      <c r="I86" s="30"/>
      <c r="J86" s="48"/>
      <c r="K86" s="56">
        <f>K83-K84</f>
        <v>29334.47000000003</v>
      </c>
    </row>
    <row r="225" spans="1:12" x14ac:dyDescent="0.25">
      <c r="A225" s="16"/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</row>
    <row r="226" spans="1:12" x14ac:dyDescent="0.25">
      <c r="A226" s="16"/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</row>
    <row r="227" spans="1:12" x14ac:dyDescent="0.25">
      <c r="A227" s="16"/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</row>
    <row r="228" spans="1:12" x14ac:dyDescent="0.25">
      <c r="A228" s="16"/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</row>
    <row r="229" spans="1:12" x14ac:dyDescent="0.25">
      <c r="A229" s="16"/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</row>
    <row r="230" spans="1:12" x14ac:dyDescent="0.25">
      <c r="A230" s="16"/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</row>
    <row r="231" spans="1:12" x14ac:dyDescent="0.25">
      <c r="A231" s="16"/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</row>
    <row r="232" spans="1:12" x14ac:dyDescent="0.25">
      <c r="A232" s="16"/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</row>
    <row r="233" spans="1:12" x14ac:dyDescent="0.25">
      <c r="A233" s="16"/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</row>
    <row r="234" spans="1:12" x14ac:dyDescent="0.25">
      <c r="A234" s="16"/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</row>
    <row r="235" spans="1:12" x14ac:dyDescent="0.25">
      <c r="A235" s="16"/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</row>
    <row r="236" spans="1:12" x14ac:dyDescent="0.25">
      <c r="A236" s="16"/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</row>
    <row r="237" spans="1:12" x14ac:dyDescent="0.25">
      <c r="A237" s="16"/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</row>
    <row r="238" spans="1:12" x14ac:dyDescent="0.25">
      <c r="A238" s="16"/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</row>
    <row r="239" spans="1:12" x14ac:dyDescent="0.25">
      <c r="A239" s="16"/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</row>
    <row r="240" spans="1:12" x14ac:dyDescent="0.25">
      <c r="A240" s="16"/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</row>
    <row r="241" spans="1:12" x14ac:dyDescent="0.25">
      <c r="A241" s="16"/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</row>
    <row r="242" spans="1:12" x14ac:dyDescent="0.25">
      <c r="A242" s="16"/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</row>
    <row r="243" spans="1:12" x14ac:dyDescent="0.25">
      <c r="A243" s="16"/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</row>
    <row r="244" spans="1:12" x14ac:dyDescent="0.25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</row>
    <row r="245" spans="1:12" x14ac:dyDescent="0.25">
      <c r="A245" s="16"/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</row>
    <row r="246" spans="1:12" x14ac:dyDescent="0.25">
      <c r="A246" s="16"/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</row>
    <row r="247" spans="1:12" x14ac:dyDescent="0.25">
      <c r="A247" s="16"/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</row>
    <row r="248" spans="1:12" x14ac:dyDescent="0.25">
      <c r="A248" s="16"/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</row>
    <row r="249" spans="1:12" x14ac:dyDescent="0.25">
      <c r="A249" s="16"/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</row>
    <row r="250" spans="1:12" x14ac:dyDescent="0.25">
      <c r="A250" s="16"/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</row>
    <row r="251" spans="1:12" x14ac:dyDescent="0.25">
      <c r="A251" s="16"/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</row>
    <row r="252" spans="1:12" x14ac:dyDescent="0.25">
      <c r="A252" s="16"/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</row>
    <row r="253" spans="1:12" x14ac:dyDescent="0.25">
      <c r="A253" s="16"/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</row>
    <row r="254" spans="1:12" x14ac:dyDescent="0.25">
      <c r="A254" s="16"/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</row>
    <row r="255" spans="1:12" x14ac:dyDescent="0.25">
      <c r="A255" s="16"/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</row>
    <row r="256" spans="1:12" x14ac:dyDescent="0.25">
      <c r="A256" s="16"/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</row>
    <row r="257" spans="1:12" x14ac:dyDescent="0.25">
      <c r="A257" s="16"/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</row>
    <row r="258" spans="1:12" x14ac:dyDescent="0.25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</row>
    <row r="259" spans="1:12" x14ac:dyDescent="0.25">
      <c r="A259" s="16"/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</row>
    <row r="260" spans="1:12" x14ac:dyDescent="0.25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</row>
    <row r="261" spans="1:12" x14ac:dyDescent="0.25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</row>
    <row r="262" spans="1:12" x14ac:dyDescent="0.25">
      <c r="A262" s="16"/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</row>
    <row r="263" spans="1:12" x14ac:dyDescent="0.25">
      <c r="A263" s="16"/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</row>
    <row r="264" spans="1:12" x14ac:dyDescent="0.25">
      <c r="A264" s="16"/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</row>
    <row r="265" spans="1:12" x14ac:dyDescent="0.25">
      <c r="A265" s="16"/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</row>
    <row r="266" spans="1:12" x14ac:dyDescent="0.25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</row>
    <row r="267" spans="1:12" x14ac:dyDescent="0.25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</row>
    <row r="268" spans="1:12" x14ac:dyDescent="0.25">
      <c r="A268" s="16"/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</row>
    <row r="269" spans="1:12" x14ac:dyDescent="0.25">
      <c r="A269" s="16"/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</row>
    <row r="270" spans="1:12" x14ac:dyDescent="0.25">
      <c r="A270" s="16"/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</row>
    <row r="271" spans="1:12" x14ac:dyDescent="0.25">
      <c r="A271" s="16"/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</row>
    <row r="272" spans="1:12" x14ac:dyDescent="0.25">
      <c r="A272" s="16"/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</row>
    <row r="273" spans="1:12" x14ac:dyDescent="0.25">
      <c r="A273" s="16"/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</row>
    <row r="274" spans="1:12" x14ac:dyDescent="0.25">
      <c r="A274" s="16"/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</row>
    <row r="275" spans="1:12" x14ac:dyDescent="0.25">
      <c r="A275" s="16"/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</row>
    <row r="276" spans="1:12" x14ac:dyDescent="0.25">
      <c r="A276" s="16"/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</row>
    <row r="277" spans="1:12" x14ac:dyDescent="0.25">
      <c r="A277" s="16"/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</row>
    <row r="278" spans="1:12" x14ac:dyDescent="0.25">
      <c r="A278" s="16"/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</row>
    <row r="279" spans="1:12" x14ac:dyDescent="0.25">
      <c r="A279" s="16"/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</row>
    <row r="280" spans="1:12" x14ac:dyDescent="0.25">
      <c r="A280" s="16"/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</row>
    <row r="281" spans="1:12" x14ac:dyDescent="0.25">
      <c r="A281" s="16"/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</row>
    <row r="282" spans="1:12" x14ac:dyDescent="0.25">
      <c r="A282" s="16"/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</row>
    <row r="283" spans="1:12" x14ac:dyDescent="0.25">
      <c r="A283" s="16"/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</row>
    <row r="284" spans="1:12" x14ac:dyDescent="0.25">
      <c r="A284" s="16"/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</row>
    <row r="285" spans="1:12" x14ac:dyDescent="0.25">
      <c r="A285" s="16"/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</row>
    <row r="286" spans="1:12" x14ac:dyDescent="0.25">
      <c r="A286" s="16"/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</row>
    <row r="287" spans="1:12" x14ac:dyDescent="0.25">
      <c r="A287" s="16"/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</row>
    <row r="288" spans="1:12" x14ac:dyDescent="0.25">
      <c r="A288" s="16"/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</row>
    <row r="289" spans="1:12" x14ac:dyDescent="0.25">
      <c r="A289" s="16"/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</row>
    <row r="290" spans="1:12" x14ac:dyDescent="0.25">
      <c r="A290" s="16"/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</row>
    <row r="291" spans="1:12" x14ac:dyDescent="0.25">
      <c r="A291" s="16"/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</row>
    <row r="292" spans="1:12" x14ac:dyDescent="0.25">
      <c r="A292" s="16"/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</row>
    <row r="293" spans="1:12" x14ac:dyDescent="0.25">
      <c r="A293" s="16"/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</row>
    <row r="294" spans="1:12" x14ac:dyDescent="0.25">
      <c r="A294" s="16"/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</row>
    <row r="295" spans="1:12" x14ac:dyDescent="0.25">
      <c r="A295" s="16"/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</row>
    <row r="296" spans="1:12" x14ac:dyDescent="0.25">
      <c r="A296" s="16"/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</row>
    <row r="297" spans="1:12" x14ac:dyDescent="0.25">
      <c r="A297" s="16"/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</row>
    <row r="298" spans="1:12" x14ac:dyDescent="0.25">
      <c r="A298" s="16"/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</row>
    <row r="299" spans="1:12" x14ac:dyDescent="0.25">
      <c r="A299" s="16"/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</row>
    <row r="300" spans="1:12" x14ac:dyDescent="0.25">
      <c r="A300" s="16"/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</row>
    <row r="301" spans="1:12" x14ac:dyDescent="0.25">
      <c r="A301" s="16"/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</row>
    <row r="302" spans="1:12" x14ac:dyDescent="0.25">
      <c r="A302" s="16"/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</row>
    <row r="303" spans="1:12" x14ac:dyDescent="0.25">
      <c r="A303" s="16"/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</row>
    <row r="304" spans="1:12" x14ac:dyDescent="0.25">
      <c r="A304" s="16"/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</row>
    <row r="305" spans="1:12" x14ac:dyDescent="0.25">
      <c r="A305" s="16"/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</row>
    <row r="306" spans="1:12" x14ac:dyDescent="0.25">
      <c r="A306" s="16"/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</row>
    <row r="307" spans="1:12" x14ac:dyDescent="0.25">
      <c r="A307" s="16"/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</row>
    <row r="308" spans="1:12" x14ac:dyDescent="0.25">
      <c r="A308" s="16"/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</row>
    <row r="309" spans="1:12" x14ac:dyDescent="0.25">
      <c r="A309" s="16"/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</row>
    <row r="310" spans="1:12" x14ac:dyDescent="0.25">
      <c r="A310" s="16"/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</row>
    <row r="311" spans="1:12" x14ac:dyDescent="0.25">
      <c r="A311" s="16"/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</row>
    <row r="312" spans="1:12" x14ac:dyDescent="0.25">
      <c r="A312" s="16"/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</row>
    <row r="313" spans="1:12" x14ac:dyDescent="0.25">
      <c r="A313" s="16"/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</row>
    <row r="314" spans="1:12" x14ac:dyDescent="0.25">
      <c r="A314" s="16"/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</row>
    <row r="315" spans="1:12" x14ac:dyDescent="0.25">
      <c r="A315" s="16"/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</row>
    <row r="316" spans="1:12" x14ac:dyDescent="0.25">
      <c r="A316" s="16"/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</row>
    <row r="317" spans="1:12" x14ac:dyDescent="0.25">
      <c r="A317" s="16"/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</row>
    <row r="318" spans="1:12" x14ac:dyDescent="0.25">
      <c r="A318" s="16"/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</row>
    <row r="319" spans="1:12" x14ac:dyDescent="0.25">
      <c r="A319" s="16"/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</row>
    <row r="320" spans="1:12" x14ac:dyDescent="0.25">
      <c r="A320" s="16"/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</row>
    <row r="321" spans="1:12" x14ac:dyDescent="0.25">
      <c r="A321" s="16"/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</row>
    <row r="322" spans="1:12" x14ac:dyDescent="0.25">
      <c r="A322" s="16"/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</row>
    <row r="323" spans="1:12" x14ac:dyDescent="0.25">
      <c r="A323" s="16"/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</row>
    <row r="324" spans="1:12" x14ac:dyDescent="0.25">
      <c r="A324" s="16"/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</row>
    <row r="325" spans="1:12" x14ac:dyDescent="0.25">
      <c r="A325" s="16"/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</row>
    <row r="326" spans="1:12" x14ac:dyDescent="0.25">
      <c r="A326" s="16"/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</row>
    <row r="327" spans="1:12" x14ac:dyDescent="0.25">
      <c r="A327" s="16"/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</row>
    <row r="328" spans="1:12" x14ac:dyDescent="0.25">
      <c r="A328" s="16"/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</row>
    <row r="329" spans="1:12" x14ac:dyDescent="0.25">
      <c r="A329" s="16"/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</row>
    <row r="330" spans="1:12" x14ac:dyDescent="0.25">
      <c r="A330" s="16"/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</row>
    <row r="331" spans="1:12" x14ac:dyDescent="0.25">
      <c r="A331" s="16"/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</row>
    <row r="332" spans="1:12" x14ac:dyDescent="0.25">
      <c r="A332" s="16"/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</row>
    <row r="333" spans="1:12" x14ac:dyDescent="0.25">
      <c r="A333" s="16"/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</row>
    <row r="334" spans="1:12" x14ac:dyDescent="0.25">
      <c r="A334" s="16"/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</row>
    <row r="335" spans="1:12" x14ac:dyDescent="0.25">
      <c r="A335" s="16"/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</row>
    <row r="336" spans="1:12" x14ac:dyDescent="0.25">
      <c r="A336" s="16"/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</row>
    <row r="337" spans="1:12" x14ac:dyDescent="0.25">
      <c r="A337" s="16"/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</row>
    <row r="338" spans="1:12" x14ac:dyDescent="0.25">
      <c r="A338" s="16"/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</row>
    <row r="339" spans="1:12" x14ac:dyDescent="0.25">
      <c r="A339" s="16"/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</row>
    <row r="340" spans="1:12" x14ac:dyDescent="0.25">
      <c r="A340" s="16"/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</row>
    <row r="341" spans="1:12" x14ac:dyDescent="0.25">
      <c r="A341" s="16"/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</row>
    <row r="342" spans="1:12" x14ac:dyDescent="0.25">
      <c r="A342" s="16"/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</row>
    <row r="343" spans="1:12" x14ac:dyDescent="0.25">
      <c r="A343" s="16"/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</row>
    <row r="344" spans="1:12" x14ac:dyDescent="0.25">
      <c r="A344" s="16"/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</row>
    <row r="345" spans="1:12" x14ac:dyDescent="0.25">
      <c r="A345" s="16"/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</row>
    <row r="346" spans="1:12" x14ac:dyDescent="0.25">
      <c r="A346" s="16"/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</row>
    <row r="347" spans="1:12" x14ac:dyDescent="0.25">
      <c r="A347" s="16"/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</row>
    <row r="348" spans="1:12" x14ac:dyDescent="0.25">
      <c r="A348" s="16"/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</row>
    <row r="349" spans="1:12" x14ac:dyDescent="0.25">
      <c r="A349" s="16"/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</row>
    <row r="350" spans="1:12" x14ac:dyDescent="0.25">
      <c r="A350" s="16"/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</row>
    <row r="351" spans="1:12" x14ac:dyDescent="0.25">
      <c r="A351" s="16"/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</row>
    <row r="352" spans="1:12" x14ac:dyDescent="0.25">
      <c r="A352" s="16"/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</row>
    <row r="353" spans="1:12" x14ac:dyDescent="0.25">
      <c r="A353" s="16"/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</row>
    <row r="354" spans="1:12" x14ac:dyDescent="0.25">
      <c r="A354" s="16"/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</row>
    <row r="355" spans="1:12" x14ac:dyDescent="0.25">
      <c r="A355" s="16"/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</row>
    <row r="356" spans="1:12" x14ac:dyDescent="0.25">
      <c r="A356" s="16"/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</row>
    <row r="357" spans="1:12" x14ac:dyDescent="0.25">
      <c r="A357" s="16"/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</row>
    <row r="358" spans="1:12" x14ac:dyDescent="0.25">
      <c r="A358" s="16"/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</row>
    <row r="359" spans="1:12" x14ac:dyDescent="0.25">
      <c r="A359" s="16"/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</row>
    <row r="360" spans="1:12" x14ac:dyDescent="0.25">
      <c r="A360" s="16"/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</row>
    <row r="361" spans="1:12" x14ac:dyDescent="0.25">
      <c r="A361" s="16"/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</row>
    <row r="362" spans="1:12" x14ac:dyDescent="0.25">
      <c r="A362" s="16"/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</row>
    <row r="363" spans="1:12" x14ac:dyDescent="0.25">
      <c r="A363" s="16"/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</row>
    <row r="364" spans="1:12" x14ac:dyDescent="0.25">
      <c r="A364" s="16"/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</row>
    <row r="365" spans="1:12" x14ac:dyDescent="0.25">
      <c r="A365" s="16"/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</row>
    <row r="366" spans="1:12" x14ac:dyDescent="0.25">
      <c r="A366" s="16"/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</row>
    <row r="367" spans="1:12" x14ac:dyDescent="0.25">
      <c r="A367" s="16"/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</row>
    <row r="368" spans="1:12" x14ac:dyDescent="0.25">
      <c r="A368" s="16"/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</row>
    <row r="369" spans="1:12" x14ac:dyDescent="0.25">
      <c r="A369" s="16"/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</row>
    <row r="370" spans="1:12" x14ac:dyDescent="0.25">
      <c r="A370" s="16"/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</row>
    <row r="371" spans="1:12" x14ac:dyDescent="0.25">
      <c r="A371" s="16"/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</row>
    <row r="372" spans="1:12" x14ac:dyDescent="0.25">
      <c r="A372" s="16"/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</row>
    <row r="373" spans="1:12" x14ac:dyDescent="0.25">
      <c r="A373" s="16"/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</row>
    <row r="374" spans="1:12" x14ac:dyDescent="0.25">
      <c r="A374" s="16"/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</row>
    <row r="375" spans="1:12" x14ac:dyDescent="0.25">
      <c r="A375" s="16"/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</row>
    <row r="376" spans="1:12" x14ac:dyDescent="0.25">
      <c r="A376" s="16"/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</row>
    <row r="377" spans="1:12" x14ac:dyDescent="0.25">
      <c r="A377" s="16"/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</row>
    <row r="378" spans="1:12" x14ac:dyDescent="0.25">
      <c r="A378" s="16"/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</row>
    <row r="379" spans="1:12" x14ac:dyDescent="0.25">
      <c r="A379" s="16"/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</row>
    <row r="380" spans="1:12" x14ac:dyDescent="0.25">
      <c r="A380" s="16"/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</row>
    <row r="381" spans="1:12" x14ac:dyDescent="0.25">
      <c r="A381" s="16"/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</row>
    <row r="382" spans="1:12" x14ac:dyDescent="0.25">
      <c r="A382" s="16"/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</row>
    <row r="383" spans="1:12" x14ac:dyDescent="0.25">
      <c r="A383" s="16"/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</row>
    <row r="384" spans="1:12" x14ac:dyDescent="0.25">
      <c r="A384" s="16"/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</row>
    <row r="385" spans="1:12" x14ac:dyDescent="0.25">
      <c r="A385" s="16"/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</row>
    <row r="386" spans="1:12" x14ac:dyDescent="0.25">
      <c r="A386" s="16"/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</row>
    <row r="387" spans="1:12" x14ac:dyDescent="0.25">
      <c r="A387" s="16"/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</row>
    <row r="388" spans="1:12" x14ac:dyDescent="0.25">
      <c r="A388" s="16"/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</row>
    <row r="389" spans="1:12" x14ac:dyDescent="0.25">
      <c r="A389" s="16"/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</row>
    <row r="390" spans="1:12" x14ac:dyDescent="0.25">
      <c r="A390" s="16"/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</row>
    <row r="391" spans="1:12" x14ac:dyDescent="0.25">
      <c r="A391" s="16"/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</row>
    <row r="392" spans="1:12" x14ac:dyDescent="0.25">
      <c r="A392" s="16"/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</row>
    <row r="393" spans="1:12" x14ac:dyDescent="0.25">
      <c r="A393" s="16"/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</row>
    <row r="394" spans="1:12" x14ac:dyDescent="0.25">
      <c r="A394" s="16"/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</row>
    <row r="395" spans="1:12" x14ac:dyDescent="0.25">
      <c r="A395" s="16"/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</row>
    <row r="396" spans="1:12" x14ac:dyDescent="0.25">
      <c r="A396" s="16"/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</row>
    <row r="397" spans="1:12" x14ac:dyDescent="0.25">
      <c r="A397" s="16"/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</row>
    <row r="398" spans="1:12" x14ac:dyDescent="0.25">
      <c r="A398" s="16"/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</row>
    <row r="399" spans="1:12" x14ac:dyDescent="0.25">
      <c r="A399" s="16"/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</row>
    <row r="400" spans="1:12" x14ac:dyDescent="0.25">
      <c r="A400" s="16"/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</row>
    <row r="401" spans="1:12" x14ac:dyDescent="0.25">
      <c r="A401" s="16"/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</row>
    <row r="402" spans="1:12" x14ac:dyDescent="0.25">
      <c r="A402" s="16"/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</row>
    <row r="403" spans="1:12" x14ac:dyDescent="0.25">
      <c r="A403" s="16"/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</row>
    <row r="404" spans="1:12" x14ac:dyDescent="0.25">
      <c r="A404" s="16"/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</row>
    <row r="405" spans="1:12" x14ac:dyDescent="0.25">
      <c r="A405" s="16"/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</row>
    <row r="406" spans="1:12" x14ac:dyDescent="0.25">
      <c r="A406" s="16"/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</row>
  </sheetData>
  <mergeCells count="28">
    <mergeCell ref="B83:C83"/>
    <mergeCell ref="B84:C84"/>
    <mergeCell ref="B86:C86"/>
    <mergeCell ref="B79:C79"/>
    <mergeCell ref="B11:D11"/>
    <mergeCell ref="B14:D14"/>
    <mergeCell ref="B32:D32"/>
    <mergeCell ref="B46:D46"/>
    <mergeCell ref="B45:C45"/>
    <mergeCell ref="B37:D37"/>
    <mergeCell ref="B42:D42"/>
    <mergeCell ref="B43:D43"/>
    <mergeCell ref="B61:D61"/>
    <mergeCell ref="B71:D71"/>
    <mergeCell ref="B81:C81"/>
    <mergeCell ref="B60:C60"/>
    <mergeCell ref="A1:L1"/>
    <mergeCell ref="B52:D52"/>
    <mergeCell ref="B53:D53"/>
    <mergeCell ref="B54:D54"/>
    <mergeCell ref="B13:D13"/>
    <mergeCell ref="B10:D10"/>
    <mergeCell ref="B6:D6"/>
    <mergeCell ref="B16:C16"/>
    <mergeCell ref="B26:D26"/>
    <mergeCell ref="B27:D27"/>
    <mergeCell ref="B31:D31"/>
    <mergeCell ref="B19:D19"/>
  </mergeCells>
  <pageMargins left="0.25" right="0.25" top="0.75" bottom="0.75" header="0.3" footer="0.3"/>
  <pageSetup scale="6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sqref="A1:J101"/>
    </sheetView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SGI VFD Budget Worksheet</dc:title>
  <dc:subject>Budget</dc:subject>
  <dc:creator>Shawn Montgomery</dc:creator>
  <dc:description>Password: firechief</dc:description>
  <cp:lastModifiedBy>Moses, Tom</cp:lastModifiedBy>
  <cp:lastPrinted>2021-03-09T21:35:54Z</cp:lastPrinted>
  <dcterms:created xsi:type="dcterms:W3CDTF">2014-07-24T14:21:45Z</dcterms:created>
  <dcterms:modified xsi:type="dcterms:W3CDTF">2022-01-04T21:27:13Z</dcterms:modified>
  <cp:category>Budget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7cb76b2-10b8-4fe1-93d4-2202842406cd_Enabled">
    <vt:lpwstr>True</vt:lpwstr>
  </property>
  <property fmtid="{D5CDD505-2E9C-101B-9397-08002B2CF9AE}" pid="3" name="MSIP_Label_17cb76b2-10b8-4fe1-93d4-2202842406cd_SiteId">
    <vt:lpwstr>945c199a-83a2-4e80-9f8c-5a91be5752dd</vt:lpwstr>
  </property>
  <property fmtid="{D5CDD505-2E9C-101B-9397-08002B2CF9AE}" pid="4" name="MSIP_Label_17cb76b2-10b8-4fe1-93d4-2202842406cd_Owner">
    <vt:lpwstr>tom.moses@emc.com</vt:lpwstr>
  </property>
  <property fmtid="{D5CDD505-2E9C-101B-9397-08002B2CF9AE}" pid="5" name="MSIP_Label_17cb76b2-10b8-4fe1-93d4-2202842406cd_SetDate">
    <vt:lpwstr>2021-01-25T14:29:24.2385818Z</vt:lpwstr>
  </property>
  <property fmtid="{D5CDD505-2E9C-101B-9397-08002B2CF9AE}" pid="6" name="MSIP_Label_17cb76b2-10b8-4fe1-93d4-2202842406cd_Name">
    <vt:lpwstr>External Public</vt:lpwstr>
  </property>
  <property fmtid="{D5CDD505-2E9C-101B-9397-08002B2CF9AE}" pid="7" name="MSIP_Label_17cb76b2-10b8-4fe1-93d4-2202842406cd_Application">
    <vt:lpwstr>Microsoft Azure Information Protection</vt:lpwstr>
  </property>
  <property fmtid="{D5CDD505-2E9C-101B-9397-08002B2CF9AE}" pid="8" name="MSIP_Label_17cb76b2-10b8-4fe1-93d4-2202842406cd_ActionId">
    <vt:lpwstr>eb1fece2-3a18-4456-bdb1-a456e989da1a</vt:lpwstr>
  </property>
  <property fmtid="{D5CDD505-2E9C-101B-9397-08002B2CF9AE}" pid="9" name="MSIP_Label_17cb76b2-10b8-4fe1-93d4-2202842406cd_Extended_MSFT_Method">
    <vt:lpwstr>Manual</vt:lpwstr>
  </property>
  <property fmtid="{D5CDD505-2E9C-101B-9397-08002B2CF9AE}" pid="10" name="aiplabel">
    <vt:lpwstr>External Public</vt:lpwstr>
  </property>
</Properties>
</file>